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62024\доходы 01062024\"/>
    </mc:Choice>
  </mc:AlternateContent>
  <xr:revisionPtr revIDLastSave="0" documentId="13_ncr:1_{EEA68DF6-FD22-4040-974D-91AB71EE0646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Лист2!$A$1:$H$104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8" i="5" l="1"/>
  <c r="F74" i="5"/>
  <c r="E84" i="5" l="1"/>
  <c r="F84" i="5"/>
  <c r="G84" i="5"/>
  <c r="F77" i="5" l="1"/>
  <c r="F88" i="5" l="1"/>
  <c r="E19" i="5"/>
  <c r="E71" i="5" l="1"/>
  <c r="F71" i="5"/>
  <c r="F69" i="5" l="1"/>
  <c r="E69" i="5"/>
  <c r="G37" i="5"/>
  <c r="G38" i="5"/>
  <c r="G39" i="5"/>
  <c r="G40" i="5"/>
  <c r="G41" i="5"/>
  <c r="D46" i="5" l="1"/>
  <c r="E53" i="5" l="1"/>
  <c r="F87" i="5" l="1"/>
  <c r="F86" i="5"/>
  <c r="F70" i="5"/>
  <c r="E70" i="5"/>
  <c r="F68" i="5"/>
  <c r="E68" i="5"/>
  <c r="F67" i="5"/>
  <c r="E67" i="5"/>
  <c r="F63" i="5"/>
  <c r="E63" i="5"/>
  <c r="G97" i="5" l="1"/>
  <c r="G94" i="5" l="1"/>
  <c r="G90" i="5"/>
  <c r="G76" i="5"/>
  <c r="G80" i="5"/>
  <c r="G75" i="5"/>
  <c r="G63" i="5"/>
  <c r="G62" i="5"/>
  <c r="G49" i="5"/>
  <c r="G34" i="5"/>
  <c r="G32" i="5"/>
  <c r="G60" i="5" l="1"/>
  <c r="F61" i="5"/>
  <c r="F73" i="5" l="1"/>
  <c r="F76" i="5" l="1"/>
  <c r="G35" i="5" l="1"/>
  <c r="G36" i="5"/>
  <c r="F35" i="5"/>
  <c r="C46" i="5" l="1"/>
  <c r="B29" i="5"/>
  <c r="F85" i="5" l="1"/>
  <c r="B22" i="5"/>
  <c r="B20" i="5" s="1"/>
  <c r="F97" i="5" l="1"/>
  <c r="F95" i="5"/>
  <c r="E90" i="5"/>
  <c r="F75" i="5"/>
  <c r="F72" i="5"/>
  <c r="E35" i="5" l="1"/>
  <c r="E36" i="5"/>
  <c r="E34" i="5"/>
  <c r="F34" i="5"/>
  <c r="G99" i="5" l="1"/>
  <c r="F99" i="5"/>
  <c r="F98" i="5"/>
  <c r="F96" i="5"/>
  <c r="F94" i="5"/>
  <c r="G93" i="5"/>
  <c r="F93" i="5"/>
  <c r="E93" i="5"/>
  <c r="G92" i="5"/>
  <c r="F92" i="5"/>
  <c r="E92" i="5"/>
  <c r="G91" i="5"/>
  <c r="F91" i="5"/>
  <c r="E91" i="5"/>
  <c r="F90" i="5"/>
  <c r="G83" i="5"/>
  <c r="F83" i="5"/>
  <c r="E83" i="5"/>
  <c r="G82" i="5"/>
  <c r="F82" i="5"/>
  <c r="E82" i="5"/>
  <c r="G81" i="5"/>
  <c r="F81" i="5"/>
  <c r="E81" i="5"/>
  <c r="F80" i="5"/>
  <c r="E80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<sst xmlns="http://schemas.openxmlformats.org/spreadsheetml/2006/main" count="134" uniqueCount="107">
  <si>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</si>
  <si>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</si>
  <si>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</si>
  <si>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</si>
  <si>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</si>
  <si>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</si>
  <si>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</si>
  <si>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</si>
  <si>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</si>
  <si>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</si>
  <si>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</si>
  <si>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</si>
  <si>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</si>
  <si>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</si>
  <si>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</si>
  <si>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</si>
  <si>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</si>
  <si>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</si>
  <si>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</si>
  <si>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</si>
  <si>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</si>
  <si>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</si>
  <si>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</si>
  <si>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</si>
  <si>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</si>
  <si>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</si>
  <si>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</si>
  <si>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</si>
  <si>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</si>
  <si>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</si>
  <si>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</si>
  <si>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</si>
  <si>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</si>
  <si>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</si>
  <si>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</si>
  <si>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</si>
  <si>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</si>
  <si>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</si>
  <si>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</si>
  <si>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</si>
  <si>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</si>
  <si>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</si>
  <si>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</si>
  <si>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</si>
  <si>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</si>
  <si>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</si>
  <si>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</si>
  <si>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</si>
  <si>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</si>
  <si>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</si>
  <si>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</si>
  <si>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</si>
  <si>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</si>
  <si>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</si>
  <si>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</si>
  <si>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</si>
  <si>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</si>
  <si>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</si>
  <si>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</si>
  <si>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</si>
  <si>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</si>
  <si>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</si>
  <si>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</si>
  <si>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</si>
  <si>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</si>
  <si>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</si>
  <si>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</si>
  <si>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</si>
  <si>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</si>
  <si>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</si>
  <si>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</si>
  <si>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</si>
  <si>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</si>
  <si>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</si>
  <si>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</si>
  <si>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</si>
  <si>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</si>
  <si>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</si>
  <si>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</si>
  <si>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</si>
  <si>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</si>
  <si>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</si>
  <si>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</si>
  <si>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</si>
  <si>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</si>
  <si>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</si>
  <si>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</si>
  <si>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</si>
  <si>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</si>
  <si>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</si>
  <si>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</si>
  <si>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</si>
  <si>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</si>
  <si>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</si>
  <si>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</si>
  <si>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 xml:space="preserve">Утверждено в бюджете на 2024 год 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</si>
  <si>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</si>
  <si>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</si>
  <si>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</si>
  <si>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</si>
  <si>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</si>
  <si>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</si>
  <si>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Поступление налоговых и неналоговых доходов в бюджет муниципального района "Обоянский район" Курской области на 01.06.2024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</si>
  <si>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01.06.2023г </t>
  </si>
  <si>
    <t>Фактически поступило с начала года на 01.06.2024г.</t>
  </si>
  <si>
    <t>% выполнения фактических поступлений на 01.06.2024г. к плану 2024 года</t>
  </si>
  <si>
    <t>Отклонения факта на 01.06.2024г. от 01.06.2023г.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</si>
</sst>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33" fillId="0" borderId="6" xfId="0" applyFont="1" applyBorder="1" applyAlignment="1">
      <alignment wrapText="1"/>
    </xf>
    <xf numFmtId="3" fontId="34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tabSelected="1" view="pageBreakPreview" topLeftCell="A51" zoomScale="115" zoomScaleNormal="100" zoomScaleSheetLayoutView="115" workbookViewId="0">
      <selection activeCell="D53" sqref="D53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8" t="s">
        <v>102</v>
      </c>
      <c r="B1" s="68"/>
      <c r="C1" s="68"/>
      <c r="D1" s="68"/>
      <c r="E1" s="68"/>
      <c r="F1" s="69"/>
      <c r="G1" s="69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7" t="s">
        <v>20</v>
      </c>
      <c r="G3" s="67"/>
    </row>
    <row r="4" spans="1:9" ht="15.75" customHeight="1" x14ac:dyDescent="0.3">
      <c r="A4" s="71" t="s">
        <v>0</v>
      </c>
      <c r="B4" s="71"/>
      <c r="C4" s="71"/>
      <c r="D4" s="71"/>
      <c r="E4" s="71"/>
      <c r="F4" s="71"/>
      <c r="G4" s="71"/>
      <c r="H4" s="62" t="s">
        <v>69</v>
      </c>
      <c r="I4" s="62" t="s">
        <v>72</v>
      </c>
    </row>
    <row r="5" spans="1:9" s="2" customFormat="1" ht="44.25" customHeight="1" x14ac:dyDescent="0.25">
      <c r="A5" s="71"/>
      <c r="B5" s="71" t="s">
        <v>103</v>
      </c>
      <c r="C5" s="65" t="s">
        <v>95</v>
      </c>
      <c r="D5" s="71" t="s">
        <v>104</v>
      </c>
      <c r="E5" s="65" t="s">
        <v>105</v>
      </c>
      <c r="F5" s="70" t="s">
        <v>106</v>
      </c>
      <c r="G5" s="70"/>
      <c r="H5" s="63"/>
      <c r="I5" s="63"/>
    </row>
    <row r="6" spans="1:9" s="3" customFormat="1" ht="33" customHeight="1" x14ac:dyDescent="0.25">
      <c r="A6" s="71"/>
      <c r="B6" s="66"/>
      <c r="C6" s="66"/>
      <c r="D6" s="66"/>
      <c r="E6" s="66"/>
      <c r="F6" s="15" t="s">
        <v>40</v>
      </c>
      <c r="G6" s="15" t="s">
        <v>19</v>
      </c>
      <c r="H6" s="64"/>
      <c r="I6" s="64"/>
    </row>
    <row r="7" spans="1:9" s="25" customFormat="1" ht="15.6" x14ac:dyDescent="0.3">
      <c r="A7" s="24" t="s">
        <v>42</v>
      </c>
      <c r="B7" s="33">
        <v>367748</v>
      </c>
      <c r="C7" s="34">
        <v>1021758</v>
      </c>
      <c r="D7" s="33">
        <v>428998</v>
      </c>
      <c r="E7" s="35">
        <f>D7/C7*100</f>
        <v>41.986262891995949</v>
      </c>
      <c r="F7" s="34">
        <f>D7-B7</f>
        <v>61250</v>
      </c>
      <c r="G7" s="35">
        <f>D7/B7*100</f>
        <v>116.65542708593928</v>
      </c>
      <c r="H7" s="42"/>
      <c r="I7" s="42"/>
    </row>
    <row r="8" spans="1:9" ht="15.6" x14ac:dyDescent="0.3">
      <c r="A8" s="15" t="s">
        <v>35</v>
      </c>
      <c r="B8" s="6">
        <v>66567</v>
      </c>
      <c r="C8" s="6">
        <v>219509</v>
      </c>
      <c r="D8" s="6">
        <v>85414</v>
      </c>
      <c r="E8" s="16">
        <f>(D8/C8)*100</f>
        <v>38.911388599100718</v>
      </c>
      <c r="F8" s="6">
        <f t="shared" ref="F8" si="0">F10+F11</f>
        <v>18847</v>
      </c>
      <c r="G8" s="16">
        <f>(D8/B8)*100</f>
        <v>128.3128276773777</v>
      </c>
      <c r="H8" s="43"/>
      <c r="I8" s="43"/>
    </row>
    <row r="9" spans="1:9" ht="15.6" x14ac:dyDescent="0.3">
      <c r="A9" s="17" t="s">
        <v>21</v>
      </c>
      <c r="B9" s="6"/>
      <c r="C9" s="61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54725</v>
      </c>
      <c r="C10" s="6">
        <v>193102</v>
      </c>
      <c r="D10" s="6">
        <v>69515</v>
      </c>
      <c r="E10" s="16">
        <f>(D10/C10)*100</f>
        <v>35.999109279033881</v>
      </c>
      <c r="F10" s="6">
        <f>F14+F20+F29+F34+F35+F36+F37+F38+F42</f>
        <v>14790</v>
      </c>
      <c r="G10" s="16">
        <f>(D10/B10)*100</f>
        <v>127.02603928734581</v>
      </c>
      <c r="H10" s="43"/>
      <c r="I10" s="43"/>
    </row>
    <row r="11" spans="1:9" ht="21" customHeight="1" x14ac:dyDescent="0.3">
      <c r="A11" s="15" t="s">
        <v>10</v>
      </c>
      <c r="B11" s="6">
        <v>11842</v>
      </c>
      <c r="C11" s="6">
        <v>26407</v>
      </c>
      <c r="D11" s="6">
        <v>15899</v>
      </c>
      <c r="E11" s="16">
        <f>(D11/C11)*100</f>
        <v>60.207520733138942</v>
      </c>
      <c r="F11" s="6">
        <f>F45+F46+F49+F50+F51+F52+F53+F54+F55</f>
        <v>4057</v>
      </c>
      <c r="G11" s="16">
        <f>(D11/B11)*100</f>
        <v>134.25941563925014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42649</v>
      </c>
      <c r="C14" s="7">
        <v>163620</v>
      </c>
      <c r="D14" s="7">
        <v>53490</v>
      </c>
      <c r="E14" s="18">
        <f>(D14/C14)*100</f>
        <v>32.691602493582693</v>
      </c>
      <c r="F14" s="10">
        <f>D14-B14</f>
        <v>10841</v>
      </c>
      <c r="G14" s="18">
        <f>(D14/B14)*100</f>
        <v>125.41911885390044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42490</v>
      </c>
      <c r="C16" s="13">
        <v>155207</v>
      </c>
      <c r="D16" s="13">
        <v>52832</v>
      </c>
      <c r="E16" s="21">
        <f>(D16/C16)*100</f>
        <v>34.039701817572663</v>
      </c>
      <c r="F16" s="13">
        <f>D16-B16</f>
        <v>10342</v>
      </c>
      <c r="G16" s="21">
        <f>(D16/B16)*100</f>
        <v>124.33984466933397</v>
      </c>
      <c r="H16" s="54" t="s">
        <v>68</v>
      </c>
      <c r="I16" s="51"/>
    </row>
    <row r="17" spans="1:9" s="8" customFormat="1" ht="71.400000000000006" x14ac:dyDescent="0.3">
      <c r="A17" s="22" t="s">
        <v>39</v>
      </c>
      <c r="B17" s="13">
        <v>49</v>
      </c>
      <c r="C17" s="13">
        <v>785</v>
      </c>
      <c r="D17" s="13">
        <v>117</v>
      </c>
      <c r="E17" s="21">
        <f>(D17/C17)*100</f>
        <v>14.904458598726114</v>
      </c>
      <c r="F17" s="13">
        <f>D17-B17</f>
        <v>68</v>
      </c>
      <c r="G17" s="21">
        <f>(D17/B17)*100</f>
        <v>238.77551020408166</v>
      </c>
      <c r="H17" s="54" t="s">
        <v>68</v>
      </c>
      <c r="I17" s="51"/>
    </row>
    <row r="18" spans="1:9" s="8" customFormat="1" ht="30.6" x14ac:dyDescent="0.3">
      <c r="A18" s="22" t="s">
        <v>23</v>
      </c>
      <c r="B18" s="13">
        <v>65</v>
      </c>
      <c r="C18" s="13">
        <v>1358</v>
      </c>
      <c r="D18" s="13">
        <v>87</v>
      </c>
      <c r="E18" s="21">
        <f>(D18/C18)*100</f>
        <v>6.4064801178203234</v>
      </c>
      <c r="F18" s="13">
        <f>D18-B18</f>
        <v>22</v>
      </c>
      <c r="G18" s="21">
        <f>(D18/B18)*100</f>
        <v>133.84615384615384</v>
      </c>
      <c r="H18" s="54" t="s">
        <v>68</v>
      </c>
      <c r="I18" s="51"/>
    </row>
    <row r="19" spans="1:9" s="8" customFormat="1" ht="61.2" x14ac:dyDescent="0.3">
      <c r="A19" s="22" t="s">
        <v>85</v>
      </c>
      <c r="B19" s="13">
        <v>45</v>
      </c>
      <c r="C19" s="13">
        <v>6270</v>
      </c>
      <c r="D19" s="13">
        <v>454</v>
      </c>
      <c r="E19" s="21">
        <f>(D19/C19)*100</f>
        <v>7.2408293460925046</v>
      </c>
      <c r="F19" s="13">
        <f>D19-B19</f>
        <v>409</v>
      </c>
      <c r="G19" s="21">
        <f>(D19/B19)*100</f>
        <v>1008.8888888888889</v>
      </c>
      <c r="H19" s="54"/>
      <c r="I19" s="51"/>
    </row>
    <row r="20" spans="1:9" s="8" customFormat="1" ht="28.2" x14ac:dyDescent="0.3">
      <c r="A20" s="20" t="s">
        <v>3</v>
      </c>
      <c r="B20" s="7">
        <f>B22</f>
        <v>5387</v>
      </c>
      <c r="C20" s="7">
        <f>C22</f>
        <v>13928</v>
      </c>
      <c r="D20" s="7">
        <f>D22</f>
        <v>6074</v>
      </c>
      <c r="E20" s="18">
        <f>(D20/C20)*100</f>
        <v>43.609994256174609</v>
      </c>
      <c r="F20" s="10">
        <f>D20-B20</f>
        <v>687</v>
      </c>
      <c r="G20" s="18">
        <f>(D20/B20)*100</f>
        <v>112.75292370521626</v>
      </c>
      <c r="H20" s="54" t="s">
        <v>67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5387</v>
      </c>
      <c r="C22" s="9">
        <f>C24+C25+C26+C27+C28</f>
        <v>13928</v>
      </c>
      <c r="D22" s="9">
        <f>D24+D25+D26+D27+D28</f>
        <v>6074</v>
      </c>
      <c r="E22" s="21">
        <f t="shared" ref="E22" si="1">(D22/C22)*100</f>
        <v>43.609994256174609</v>
      </c>
      <c r="F22" s="13">
        <f t="shared" ref="F22" si="2">D22-B22</f>
        <v>687</v>
      </c>
      <c r="G22" s="21">
        <f>(D22/B22)*100</f>
        <v>112.75292370521626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2777</v>
      </c>
      <c r="C24" s="13">
        <v>7264</v>
      </c>
      <c r="D24" s="13">
        <v>3070</v>
      </c>
      <c r="E24" s="21">
        <f>(D24/C24)*100</f>
        <v>42.263215859030836</v>
      </c>
      <c r="F24" s="13">
        <f>D24-B24</f>
        <v>293</v>
      </c>
      <c r="G24" s="21">
        <f>(D24/B24)*100</f>
        <v>110.55095426719481</v>
      </c>
      <c r="H24" s="54"/>
      <c r="I24" s="51"/>
    </row>
    <row r="25" spans="1:9" s="8" customFormat="1" ht="40.799999999999997" x14ac:dyDescent="0.3">
      <c r="A25" s="23" t="s">
        <v>26</v>
      </c>
      <c r="B25" s="13">
        <v>14</v>
      </c>
      <c r="C25" s="13">
        <v>35</v>
      </c>
      <c r="D25" s="13">
        <v>17</v>
      </c>
      <c r="E25" s="21">
        <f>(D25/C25)*100</f>
        <v>48.571428571428569</v>
      </c>
      <c r="F25" s="13">
        <f>D25-B25</f>
        <v>3</v>
      </c>
      <c r="G25" s="21">
        <f>(D25/B25)*100</f>
        <v>121.42857142857142</v>
      </c>
      <c r="H25" s="54"/>
      <c r="I25" s="51"/>
    </row>
    <row r="26" spans="1:9" s="8" customFormat="1" ht="40.799999999999997" x14ac:dyDescent="0.3">
      <c r="A26" s="23" t="s">
        <v>27</v>
      </c>
      <c r="B26" s="13">
        <v>2942</v>
      </c>
      <c r="C26" s="13">
        <v>7532</v>
      </c>
      <c r="D26" s="13">
        <v>3333</v>
      </c>
      <c r="E26" s="21">
        <f>(D26/C26)*100</f>
        <v>44.25119490175252</v>
      </c>
      <c r="F26" s="13">
        <f>D26-B26</f>
        <v>391</v>
      </c>
      <c r="G26" s="21">
        <f>(D26/B26)*100</f>
        <v>113.29027872195785</v>
      </c>
      <c r="H26" s="54"/>
      <c r="I26" s="51"/>
    </row>
    <row r="27" spans="1:9" s="8" customFormat="1" ht="40.799999999999997" x14ac:dyDescent="0.3">
      <c r="A27" s="23" t="s">
        <v>28</v>
      </c>
      <c r="B27" s="9">
        <v>-346</v>
      </c>
      <c r="C27" s="13">
        <v>-903</v>
      </c>
      <c r="D27" s="9">
        <v>-346</v>
      </c>
      <c r="E27" s="21">
        <f>(D27/C27)*100</f>
        <v>38.316722037652269</v>
      </c>
      <c r="F27" s="13">
        <f>D27-B27</f>
        <v>0</v>
      </c>
      <c r="G27" s="21">
        <f>(D27/B27)*100</f>
        <v>100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1553</v>
      </c>
      <c r="C29" s="7">
        <f>C31+C32+C33</f>
        <v>3807</v>
      </c>
      <c r="D29" s="7">
        <f>D31+D32+D33</f>
        <v>2908</v>
      </c>
      <c r="E29" s="18">
        <f>(D29/C29)*100</f>
        <v>76.38560546361964</v>
      </c>
      <c r="F29" s="10">
        <f>D29-B29</f>
        <v>1355</v>
      </c>
      <c r="G29" s="18">
        <f>(D29/B29)*100</f>
        <v>187.25048293625241</v>
      </c>
      <c r="H29" s="54" t="s">
        <v>68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1038</v>
      </c>
      <c r="C31" s="13">
        <v>2787</v>
      </c>
      <c r="D31" s="13">
        <v>2113</v>
      </c>
      <c r="E31" s="21">
        <f>(D31/C31)*100</f>
        <v>75.816289917473995</v>
      </c>
      <c r="F31" s="13">
        <f t="shared" ref="F31:F36" si="3">D31-B31</f>
        <v>1075</v>
      </c>
      <c r="G31" s="21">
        <f>(D31/B31)*100</f>
        <v>203.56454720616571</v>
      </c>
      <c r="H31" s="54" t="s">
        <v>68</v>
      </c>
      <c r="I31" s="51"/>
    </row>
    <row r="32" spans="1:9" s="8" customFormat="1" ht="36" x14ac:dyDescent="0.3">
      <c r="A32" s="19" t="s">
        <v>31</v>
      </c>
      <c r="B32" s="13">
        <v>515</v>
      </c>
      <c r="C32" s="13">
        <v>1020</v>
      </c>
      <c r="D32" s="13">
        <v>795</v>
      </c>
      <c r="E32" s="21">
        <f>(D32/C32)*100</f>
        <v>77.941176470588232</v>
      </c>
      <c r="F32" s="13">
        <f t="shared" si="3"/>
        <v>280</v>
      </c>
      <c r="G32" s="21">
        <f>(D32/B32)*100</f>
        <v>154.36893203883494</v>
      </c>
      <c r="H32" s="54" t="s">
        <v>68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3625</v>
      </c>
      <c r="C34" s="10">
        <v>7315</v>
      </c>
      <c r="D34" s="10">
        <v>5343</v>
      </c>
      <c r="E34" s="21">
        <f>(D34/C34)*100</f>
        <v>73.041695146958304</v>
      </c>
      <c r="F34" s="10">
        <f t="shared" si="3"/>
        <v>1718</v>
      </c>
      <c r="G34" s="21">
        <f>(D34/B34)*100</f>
        <v>147.39310344827587</v>
      </c>
      <c r="H34" s="54" t="s">
        <v>68</v>
      </c>
      <c r="I34" s="43"/>
    </row>
    <row r="35" spans="1:9" ht="28.2" x14ac:dyDescent="0.3">
      <c r="A35" s="20" t="s">
        <v>5</v>
      </c>
      <c r="B35" s="10">
        <v>-151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152</v>
      </c>
      <c r="G35" s="18">
        <f t="shared" ref="G35:G41" si="4">(D35/B35)*100</f>
        <v>-0.66225165562913912</v>
      </c>
      <c r="H35" s="54" t="s">
        <v>68</v>
      </c>
      <c r="I35" s="43"/>
    </row>
    <row r="36" spans="1:9" ht="16.95" customHeight="1" x14ac:dyDescent="0.3">
      <c r="A36" s="20" t="s">
        <v>6</v>
      </c>
      <c r="B36" s="10">
        <v>380</v>
      </c>
      <c r="C36" s="10">
        <v>392</v>
      </c>
      <c r="D36" s="10">
        <v>474</v>
      </c>
      <c r="E36" s="21">
        <f>(D36/C36)*100</f>
        <v>120.91836734693877</v>
      </c>
      <c r="F36" s="10">
        <f t="shared" si="3"/>
        <v>94</v>
      </c>
      <c r="G36" s="18">
        <f t="shared" si="4"/>
        <v>124.73684210526316</v>
      </c>
      <c r="H36" s="54" t="s">
        <v>68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1282</v>
      </c>
      <c r="C42" s="10">
        <v>4039</v>
      </c>
      <c r="D42" s="10">
        <v>1225</v>
      </c>
      <c r="E42" s="18">
        <f t="shared" ref="E42:E46" si="5">(D42/C42)*100</f>
        <v>30.329289428076255</v>
      </c>
      <c r="F42" s="10">
        <f t="shared" ref="F42:F46" si="6">D42-B42</f>
        <v>-57</v>
      </c>
      <c r="G42" s="18">
        <f t="shared" ref="G42:G46" si="7">(D42/B42)*100</f>
        <v>95.553822152886113</v>
      </c>
      <c r="H42" s="54" t="s">
        <v>68</v>
      </c>
      <c r="I42" s="54" t="s">
        <v>62</v>
      </c>
    </row>
    <row r="43" spans="1:9" ht="25.95" hidden="1" customHeight="1" x14ac:dyDescent="0.3">
      <c r="A43" s="20" t="s">
        <v>87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87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70</v>
      </c>
      <c r="I45" s="54" t="s">
        <v>63</v>
      </c>
    </row>
    <row r="46" spans="1:9" ht="41.4" customHeight="1" x14ac:dyDescent="0.3">
      <c r="A46" s="20" t="s">
        <v>13</v>
      </c>
      <c r="B46" s="7">
        <f>B48</f>
        <v>6437</v>
      </c>
      <c r="C46" s="7">
        <f>C48</f>
        <v>20273</v>
      </c>
      <c r="D46" s="7">
        <f>D48</f>
        <v>5906</v>
      </c>
      <c r="E46" s="18">
        <f t="shared" si="5"/>
        <v>29.132343511073845</v>
      </c>
      <c r="F46" s="10">
        <f t="shared" si="6"/>
        <v>-531</v>
      </c>
      <c r="G46" s="18">
        <f t="shared" si="7"/>
        <v>91.750815597327957</v>
      </c>
      <c r="H46" s="54" t="s">
        <v>70</v>
      </c>
      <c r="I46" s="54" t="s">
        <v>64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6437</v>
      </c>
      <c r="C48" s="13">
        <v>20273</v>
      </c>
      <c r="D48" s="11">
        <v>5906</v>
      </c>
      <c r="E48" s="21">
        <f>(D48/C48)*100</f>
        <v>29.132343511073845</v>
      </c>
      <c r="F48" s="13">
        <f>D48-B48</f>
        <v>-531</v>
      </c>
      <c r="G48" s="21">
        <f>(D48/B48)*100</f>
        <v>91.750815597327957</v>
      </c>
      <c r="H48" s="54"/>
      <c r="I48" s="51"/>
    </row>
    <row r="49" spans="1:9" ht="16.2" customHeight="1" x14ac:dyDescent="0.3">
      <c r="A49" s="20" t="s">
        <v>14</v>
      </c>
      <c r="B49" s="12">
        <v>36</v>
      </c>
      <c r="C49" s="10">
        <v>38</v>
      </c>
      <c r="D49" s="12">
        <v>209</v>
      </c>
      <c r="E49" s="18">
        <f t="shared" ref="E49" si="8">(D49/C49)*100</f>
        <v>550</v>
      </c>
      <c r="F49" s="10">
        <f t="shared" ref="F49:F51" si="9">D49-B49</f>
        <v>173</v>
      </c>
      <c r="G49" s="21">
        <f>(D49/B49)*100</f>
        <v>580.55555555555554</v>
      </c>
      <c r="H49" s="54" t="s">
        <v>66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1776</v>
      </c>
      <c r="C51" s="10">
        <v>3976</v>
      </c>
      <c r="D51" s="12">
        <v>1843</v>
      </c>
      <c r="E51" s="18">
        <f>(D51/C51)*100</f>
        <v>46.353118712273641</v>
      </c>
      <c r="F51" s="10">
        <f t="shared" si="9"/>
        <v>67</v>
      </c>
      <c r="G51" s="18">
        <f>(D51/B51)*100</f>
        <v>103.77252252252251</v>
      </c>
      <c r="H51" s="54" t="s">
        <v>65</v>
      </c>
      <c r="I51" s="54" t="s">
        <v>65</v>
      </c>
    </row>
    <row r="52" spans="1:9" ht="17.399999999999999" customHeight="1" x14ac:dyDescent="0.3">
      <c r="A52" s="20" t="s">
        <v>18</v>
      </c>
      <c r="B52" s="12">
        <v>3136</v>
      </c>
      <c r="C52" s="10">
        <v>850</v>
      </c>
      <c r="D52" s="12">
        <v>7468</v>
      </c>
      <c r="E52" s="18">
        <f>(D52/C52)*100</f>
        <v>878.58823529411757</v>
      </c>
      <c r="F52" s="10">
        <f>D52-B52</f>
        <v>4332</v>
      </c>
      <c r="G52" s="18">
        <f>(D52/B52)*100</f>
        <v>238.13775510204081</v>
      </c>
      <c r="H52" s="54" t="s">
        <v>70</v>
      </c>
      <c r="I52" s="54" t="s">
        <v>64</v>
      </c>
    </row>
    <row r="53" spans="1:9" ht="17.399999999999999" customHeight="1" x14ac:dyDescent="0.3">
      <c r="A53" s="20" t="s">
        <v>15</v>
      </c>
      <c r="B53" s="12">
        <v>457</v>
      </c>
      <c r="C53" s="10">
        <v>911</v>
      </c>
      <c r="D53" s="12">
        <v>479</v>
      </c>
      <c r="E53" s="18">
        <f>(D53/C53)*100</f>
        <v>52.579582875960483</v>
      </c>
      <c r="F53" s="10">
        <f>D53-B53</f>
        <v>22</v>
      </c>
      <c r="G53" s="18">
        <f>(D53/B53)*100</f>
        <v>104.81400437636761</v>
      </c>
      <c r="H53" s="54" t="s">
        <v>71</v>
      </c>
      <c r="I53" s="54" t="s">
        <v>63</v>
      </c>
    </row>
    <row r="54" spans="1:9" ht="17.399999999999999" customHeight="1" x14ac:dyDescent="0.3">
      <c r="A54" s="20" t="s">
        <v>16</v>
      </c>
      <c r="B54" s="12">
        <v>0</v>
      </c>
      <c r="C54" s="10">
        <v>0</v>
      </c>
      <c r="D54" s="12">
        <v>-6</v>
      </c>
      <c r="E54" s="18">
        <v>0</v>
      </c>
      <c r="F54" s="10">
        <f>D54-B54</f>
        <v>-6</v>
      </c>
      <c r="G54" s="18">
        <v>0</v>
      </c>
      <c r="H54" s="54" t="s">
        <v>70</v>
      </c>
      <c r="I54" s="54" t="s">
        <v>63</v>
      </c>
    </row>
    <row r="55" spans="1:9" ht="15.6" x14ac:dyDescent="0.3">
      <c r="A55" s="20" t="s">
        <v>17</v>
      </c>
      <c r="B55" s="12">
        <v>0</v>
      </c>
      <c r="C55" s="10">
        <v>359</v>
      </c>
      <c r="D55" s="12">
        <v>0</v>
      </c>
      <c r="E55" s="18">
        <v>0</v>
      </c>
      <c r="F55" s="10">
        <f>D55-B55</f>
        <v>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301181</v>
      </c>
      <c r="C56" s="34">
        <v>802249</v>
      </c>
      <c r="D56" s="33">
        <v>343584</v>
      </c>
      <c r="E56" s="35">
        <f t="shared" ref="E56:E91" si="10">D56/C56*100</f>
        <v>42.827600906950337</v>
      </c>
      <c r="F56" s="34">
        <f t="shared" ref="F56:F91" si="11">D56-B56</f>
        <v>42403</v>
      </c>
      <c r="G56" s="35">
        <f t="shared" ref="G56:G91" si="12">D56/B56*100</f>
        <v>114.0789093601522</v>
      </c>
      <c r="H56" s="54" t="s">
        <v>70</v>
      </c>
      <c r="I56" s="54" t="s">
        <v>63</v>
      </c>
    </row>
    <row r="57" spans="1:9" s="28" customFormat="1" ht="39.6" x14ac:dyDescent="0.3">
      <c r="A57" s="27" t="s">
        <v>44</v>
      </c>
      <c r="B57" s="36">
        <v>303644</v>
      </c>
      <c r="C57" s="37">
        <v>803340</v>
      </c>
      <c r="D57" s="36">
        <v>348268</v>
      </c>
      <c r="E57" s="38">
        <f t="shared" si="10"/>
        <v>43.352503298727811</v>
      </c>
      <c r="F57" s="37">
        <f t="shared" si="11"/>
        <v>44624</v>
      </c>
      <c r="G57" s="38">
        <f t="shared" si="12"/>
        <v>114.69615734215068</v>
      </c>
      <c r="H57" s="49"/>
      <c r="I57" s="45"/>
    </row>
    <row r="58" spans="1:9" s="26" customFormat="1" ht="26.4" x14ac:dyDescent="0.3">
      <c r="A58" s="29" t="s">
        <v>45</v>
      </c>
      <c r="B58" s="36">
        <v>36305</v>
      </c>
      <c r="C58" s="39">
        <v>47910</v>
      </c>
      <c r="D58" s="36">
        <v>45848</v>
      </c>
      <c r="E58" s="38">
        <f t="shared" si="10"/>
        <v>95.696096848257156</v>
      </c>
      <c r="F58" s="37">
        <f t="shared" si="11"/>
        <v>9543</v>
      </c>
      <c r="G58" s="38">
        <f t="shared" si="12"/>
        <v>126.28563558738466</v>
      </c>
      <c r="H58" s="50"/>
      <c r="I58" s="46"/>
    </row>
    <row r="59" spans="1:9" s="26" customFormat="1" ht="27.6" customHeight="1" x14ac:dyDescent="0.3">
      <c r="A59" s="29" t="s">
        <v>46</v>
      </c>
      <c r="B59" s="36">
        <v>36305</v>
      </c>
      <c r="C59" s="39">
        <v>47910</v>
      </c>
      <c r="D59" s="36">
        <v>45848</v>
      </c>
      <c r="E59" s="38">
        <f t="shared" si="10"/>
        <v>95.696096848257156</v>
      </c>
      <c r="F59" s="37">
        <f t="shared" si="11"/>
        <v>9543</v>
      </c>
      <c r="G59" s="38">
        <f t="shared" si="12"/>
        <v>126.28563558738466</v>
      </c>
      <c r="H59" s="50"/>
      <c r="I59" s="46"/>
    </row>
    <row r="60" spans="1:9" s="30" customFormat="1" ht="39.6" x14ac:dyDescent="0.3">
      <c r="A60" s="29" t="s">
        <v>60</v>
      </c>
      <c r="B60" s="40">
        <v>0</v>
      </c>
      <c r="C60" s="39">
        <v>0</v>
      </c>
      <c r="D60" s="40">
        <v>5443</v>
      </c>
      <c r="E60" s="38">
        <v>0</v>
      </c>
      <c r="F60" s="37">
        <f t="shared" si="11"/>
        <v>5443</v>
      </c>
      <c r="G60" s="38" t="e">
        <f t="shared" si="12"/>
        <v>#DIV/0!</v>
      </c>
      <c r="H60" s="52"/>
      <c r="I60" s="47"/>
    </row>
    <row r="61" spans="1:9" s="30" customFormat="1" ht="15.6" x14ac:dyDescent="0.3">
      <c r="A61" s="31" t="s">
        <v>79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27516</v>
      </c>
      <c r="C62" s="37">
        <v>224406</v>
      </c>
      <c r="D62" s="40">
        <v>62831</v>
      </c>
      <c r="E62" s="38">
        <f t="shared" si="10"/>
        <v>27.998805736032011</v>
      </c>
      <c r="F62" s="37">
        <f t="shared" si="11"/>
        <v>35315</v>
      </c>
      <c r="G62" s="38">
        <f t="shared" si="12"/>
        <v>228.34350923099288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1301</v>
      </c>
      <c r="D63" s="40">
        <v>1301</v>
      </c>
      <c r="E63" s="38">
        <f t="shared" si="10"/>
        <v>100</v>
      </c>
      <c r="F63" s="37">
        <f t="shared" si="11"/>
        <v>1301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96</v>
      </c>
      <c r="B64" s="40">
        <v>0</v>
      </c>
      <c r="C64" s="39">
        <v>2128</v>
      </c>
      <c r="D64" s="40">
        <v>0</v>
      </c>
      <c r="E64" s="38">
        <f t="shared" si="10"/>
        <v>0</v>
      </c>
      <c r="F64" s="37">
        <f t="shared" si="11"/>
        <v>0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101</v>
      </c>
      <c r="B65" s="40">
        <v>2481</v>
      </c>
      <c r="C65" s="39">
        <v>0</v>
      </c>
      <c r="D65" s="40">
        <v>0</v>
      </c>
      <c r="E65" s="38"/>
      <c r="F65" s="37">
        <f t="shared" si="11"/>
        <v>-2481</v>
      </c>
      <c r="G65" s="38">
        <f t="shared" si="12"/>
        <v>0</v>
      </c>
      <c r="H65" s="52"/>
      <c r="I65" s="47"/>
    </row>
    <row r="66" spans="1:9" s="30" customFormat="1" ht="67.2" customHeight="1" x14ac:dyDescent="0.3">
      <c r="A66" s="29" t="s">
        <v>92</v>
      </c>
      <c r="B66" s="40">
        <v>1456</v>
      </c>
      <c r="C66" s="39">
        <v>3544</v>
      </c>
      <c r="D66" s="40">
        <v>1212</v>
      </c>
      <c r="E66" s="38">
        <f t="shared" si="10"/>
        <v>34.198645598194133</v>
      </c>
      <c r="F66" s="37">
        <f t="shared" si="11"/>
        <v>-244</v>
      </c>
      <c r="G66" s="38">
        <f t="shared" si="12"/>
        <v>83.241758241758248</v>
      </c>
      <c r="H66" s="52"/>
      <c r="I66" s="47"/>
    </row>
    <row r="67" spans="1:9" s="30" customFormat="1" ht="67.2" customHeight="1" x14ac:dyDescent="0.3">
      <c r="A67" s="29" t="s">
        <v>77</v>
      </c>
      <c r="B67" s="40">
        <v>13910</v>
      </c>
      <c r="C67" s="39">
        <v>12546</v>
      </c>
      <c r="D67" s="40">
        <v>0</v>
      </c>
      <c r="E67" s="38">
        <f t="shared" si="10"/>
        <v>0</v>
      </c>
      <c r="F67" s="37">
        <f t="shared" si="11"/>
        <v>-13910</v>
      </c>
      <c r="G67" s="38">
        <v>0</v>
      </c>
      <c r="H67" s="52"/>
      <c r="I67" s="47"/>
    </row>
    <row r="68" spans="1:9" s="30" customFormat="1" ht="96" customHeight="1" x14ac:dyDescent="0.3">
      <c r="A68" s="29" t="s">
        <v>97</v>
      </c>
      <c r="B68" s="40">
        <v>0</v>
      </c>
      <c r="C68" s="39">
        <v>11229</v>
      </c>
      <c r="D68" s="40">
        <v>0</v>
      </c>
      <c r="E68" s="38">
        <f t="shared" si="10"/>
        <v>0</v>
      </c>
      <c r="F68" s="37">
        <f t="shared" si="11"/>
        <v>0</v>
      </c>
      <c r="G68" s="38">
        <v>0</v>
      </c>
      <c r="H68" s="52"/>
      <c r="I68" s="47"/>
    </row>
    <row r="69" spans="1:9" s="30" customFormat="1" ht="67.2" customHeight="1" x14ac:dyDescent="0.3">
      <c r="A69" s="29" t="s">
        <v>84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80</v>
      </c>
      <c r="B70" s="40">
        <v>2677</v>
      </c>
      <c r="C70" s="39">
        <v>10690</v>
      </c>
      <c r="D70" s="40">
        <v>4906</v>
      </c>
      <c r="E70" s="38">
        <f t="shared" si="10"/>
        <v>45.893358278765199</v>
      </c>
      <c r="F70" s="37">
        <f t="shared" si="11"/>
        <v>2229</v>
      </c>
      <c r="G70" s="38">
        <v>0</v>
      </c>
      <c r="H70" s="52"/>
      <c r="I70" s="47"/>
    </row>
    <row r="71" spans="1:9" s="30" customFormat="1" ht="27.6" x14ac:dyDescent="0.3">
      <c r="A71" s="60" t="s">
        <v>88</v>
      </c>
      <c r="B71" s="40">
        <v>0</v>
      </c>
      <c r="C71" s="39">
        <v>10097</v>
      </c>
      <c r="D71" s="40">
        <v>0</v>
      </c>
      <c r="E71" s="38">
        <f t="shared" si="10"/>
        <v>0</v>
      </c>
      <c r="F71" s="37">
        <f t="shared" si="11"/>
        <v>0</v>
      </c>
      <c r="G71" s="38"/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67.5" customHeight="1" x14ac:dyDescent="0.3">
      <c r="A73" s="29" t="s">
        <v>78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41.4" customHeight="1" x14ac:dyDescent="0.3">
      <c r="A74" s="29" t="s">
        <v>90</v>
      </c>
      <c r="B74" s="40">
        <v>0</v>
      </c>
      <c r="C74" s="39">
        <v>0</v>
      </c>
      <c r="D74" s="40">
        <v>0</v>
      </c>
      <c r="E74" s="38">
        <v>0</v>
      </c>
      <c r="F74" s="37">
        <f t="shared" si="11"/>
        <v>0</v>
      </c>
      <c r="G74" s="38">
        <v>0</v>
      </c>
      <c r="H74" s="52"/>
      <c r="I74" s="47"/>
    </row>
    <row r="75" spans="1:9" s="30" customFormat="1" ht="52.95" customHeight="1" x14ac:dyDescent="0.3">
      <c r="A75" s="29" t="s">
        <v>61</v>
      </c>
      <c r="B75" s="40">
        <v>811</v>
      </c>
      <c r="C75" s="39">
        <v>0</v>
      </c>
      <c r="D75" s="40">
        <v>700</v>
      </c>
      <c r="E75" s="38">
        <v>0</v>
      </c>
      <c r="F75" s="37">
        <f t="shared" si="11"/>
        <v>-111</v>
      </c>
      <c r="G75" s="38">
        <f t="shared" si="12"/>
        <v>86.313193588162761</v>
      </c>
      <c r="H75" s="52"/>
      <c r="I75" s="47"/>
    </row>
    <row r="76" spans="1:9" s="30" customFormat="1" ht="27" customHeight="1" x14ac:dyDescent="0.3">
      <c r="A76" s="29" t="s">
        <v>75</v>
      </c>
      <c r="B76" s="40">
        <v>1535</v>
      </c>
      <c r="C76" s="39">
        <v>1327</v>
      </c>
      <c r="D76" s="40">
        <v>1327</v>
      </c>
      <c r="E76" s="38">
        <v>0</v>
      </c>
      <c r="F76" s="37">
        <f t="shared" si="11"/>
        <v>-208</v>
      </c>
      <c r="G76" s="38">
        <f t="shared" si="12"/>
        <v>86.449511400651474</v>
      </c>
      <c r="H76" s="52"/>
      <c r="I76" s="47"/>
    </row>
    <row r="77" spans="1:9" s="30" customFormat="1" ht="27" customHeight="1" x14ac:dyDescent="0.3">
      <c r="A77" s="29" t="s">
        <v>88</v>
      </c>
      <c r="B77" s="40">
        <v>255</v>
      </c>
      <c r="C77" s="39">
        <v>0</v>
      </c>
      <c r="D77" s="40">
        <v>102</v>
      </c>
      <c r="E77" s="38">
        <v>0</v>
      </c>
      <c r="F77" s="37">
        <f t="shared" si="11"/>
        <v>-153</v>
      </c>
      <c r="G77" s="38">
        <v>0</v>
      </c>
      <c r="H77" s="52"/>
      <c r="I77" s="47"/>
    </row>
    <row r="78" spans="1:9" s="30" customFormat="1" ht="40.950000000000003" customHeight="1" x14ac:dyDescent="0.3">
      <c r="A78" s="29" t="s">
        <v>91</v>
      </c>
      <c r="B78" s="40">
        <v>0</v>
      </c>
      <c r="C78" s="39">
        <v>143072</v>
      </c>
      <c r="D78" s="40">
        <v>45777</v>
      </c>
      <c r="E78" s="38">
        <v>0</v>
      </c>
      <c r="F78" s="37">
        <f t="shared" si="11"/>
        <v>45777</v>
      </c>
      <c r="G78" s="38">
        <v>0</v>
      </c>
      <c r="H78" s="52"/>
      <c r="I78" s="47"/>
    </row>
    <row r="79" spans="1:9" s="30" customFormat="1" ht="27.6" customHeight="1" x14ac:dyDescent="0.3">
      <c r="A79" s="29" t="s">
        <v>93</v>
      </c>
      <c r="B79" s="40"/>
      <c r="C79" s="39"/>
      <c r="D79" s="40"/>
      <c r="E79" s="38"/>
      <c r="F79" s="37"/>
      <c r="G79" s="38"/>
      <c r="H79" s="52"/>
      <c r="I79" s="47"/>
    </row>
    <row r="80" spans="1:9" s="30" customFormat="1" ht="15" customHeight="1" x14ac:dyDescent="0.3">
      <c r="A80" s="29" t="s">
        <v>53</v>
      </c>
      <c r="B80" s="40">
        <v>4391</v>
      </c>
      <c r="C80" s="39">
        <v>28472</v>
      </c>
      <c r="D80" s="40">
        <v>7506</v>
      </c>
      <c r="E80" s="38">
        <f>D80/C80*100</f>
        <v>26.362742343354874</v>
      </c>
      <c r="F80" s="37">
        <f>D80-B80</f>
        <v>3115</v>
      </c>
      <c r="G80" s="38">
        <f t="shared" si="12"/>
        <v>170.94056023684809</v>
      </c>
      <c r="H80" s="52"/>
      <c r="I80" s="47"/>
    </row>
    <row r="81" spans="1:9" s="26" customFormat="1" ht="26.4" x14ac:dyDescent="0.3">
      <c r="A81" s="27" t="s">
        <v>48</v>
      </c>
      <c r="B81" s="40">
        <v>237776</v>
      </c>
      <c r="C81" s="37">
        <v>525849</v>
      </c>
      <c r="D81" s="40">
        <v>237547</v>
      </c>
      <c r="E81" s="38">
        <f t="shared" si="10"/>
        <v>45.173994816002313</v>
      </c>
      <c r="F81" s="37">
        <f t="shared" si="11"/>
        <v>-229</v>
      </c>
      <c r="G81" s="38">
        <f t="shared" si="12"/>
        <v>99.90369086871678</v>
      </c>
      <c r="H81" s="50"/>
      <c r="I81" s="46"/>
    </row>
    <row r="82" spans="1:9" s="26" customFormat="1" ht="52.8" x14ac:dyDescent="0.3">
      <c r="A82" s="29" t="s">
        <v>54</v>
      </c>
      <c r="B82" s="40">
        <v>83</v>
      </c>
      <c r="C82" s="41">
        <v>182</v>
      </c>
      <c r="D82" s="40">
        <v>83</v>
      </c>
      <c r="E82" s="38">
        <f t="shared" si="10"/>
        <v>45.604395604395606</v>
      </c>
      <c r="F82" s="37">
        <f t="shared" si="11"/>
        <v>0</v>
      </c>
      <c r="G82" s="38">
        <f t="shared" si="12"/>
        <v>100</v>
      </c>
      <c r="H82" s="50"/>
      <c r="I82" s="46"/>
    </row>
    <row r="83" spans="1:9" s="26" customFormat="1" ht="52.8" x14ac:dyDescent="0.3">
      <c r="A83" s="29" t="s">
        <v>55</v>
      </c>
      <c r="B83" s="40">
        <v>4639</v>
      </c>
      <c r="C83" s="41">
        <v>15648</v>
      </c>
      <c r="D83" s="40">
        <v>6027</v>
      </c>
      <c r="E83" s="38">
        <f t="shared" si="10"/>
        <v>38.516104294478524</v>
      </c>
      <c r="F83" s="37">
        <f t="shared" si="11"/>
        <v>1388</v>
      </c>
      <c r="G83" s="38">
        <f t="shared" si="12"/>
        <v>129.92024143134296</v>
      </c>
      <c r="H83" s="50"/>
      <c r="I83" s="46"/>
    </row>
    <row r="84" spans="1:9" s="26" customFormat="1" ht="66" x14ac:dyDescent="0.3">
      <c r="A84" s="29" t="s">
        <v>89</v>
      </c>
      <c r="B84" s="40">
        <v>2503</v>
      </c>
      <c r="C84" s="41">
        <v>11774</v>
      </c>
      <c r="D84" s="40">
        <v>5496</v>
      </c>
      <c r="E84" s="38">
        <f t="shared" si="10"/>
        <v>46.679123492440972</v>
      </c>
      <c r="F84" s="37">
        <f t="shared" si="11"/>
        <v>2993</v>
      </c>
      <c r="G84" s="38">
        <f t="shared" si="12"/>
        <v>219.57650819017181</v>
      </c>
      <c r="H84" s="50"/>
      <c r="I84" s="46"/>
    </row>
    <row r="85" spans="1:9" s="26" customFormat="1" ht="52.8" x14ac:dyDescent="0.3">
      <c r="A85" s="29" t="s">
        <v>74</v>
      </c>
      <c r="B85" s="40">
        <v>0</v>
      </c>
      <c r="C85" s="41">
        <v>2</v>
      </c>
      <c r="D85" s="40">
        <v>2</v>
      </c>
      <c r="E85" s="38">
        <v>0</v>
      </c>
      <c r="F85" s="37">
        <f t="shared" si="11"/>
        <v>2</v>
      </c>
      <c r="G85" s="38">
        <v>0</v>
      </c>
      <c r="H85" s="50"/>
      <c r="I85" s="46"/>
    </row>
    <row r="86" spans="1:9" s="26" customFormat="1" ht="42" customHeight="1" x14ac:dyDescent="0.3">
      <c r="A86" s="29" t="s">
        <v>81</v>
      </c>
      <c r="B86" s="40">
        <v>31019</v>
      </c>
      <c r="C86" s="41">
        <v>0</v>
      </c>
      <c r="D86" s="40">
        <v>0</v>
      </c>
      <c r="E86" s="38">
        <v>0</v>
      </c>
      <c r="F86" s="37">
        <f t="shared" si="11"/>
        <v>-31019</v>
      </c>
      <c r="G86" s="38">
        <v>0</v>
      </c>
      <c r="H86" s="50"/>
      <c r="I86" s="46"/>
    </row>
    <row r="87" spans="1:9" s="26" customFormat="1" ht="66.599999999999994" customHeight="1" x14ac:dyDescent="0.3">
      <c r="A87" s="29" t="s">
        <v>82</v>
      </c>
      <c r="B87" s="40">
        <v>7961</v>
      </c>
      <c r="C87" s="41">
        <v>17811</v>
      </c>
      <c r="D87" s="40">
        <v>9024</v>
      </c>
      <c r="E87" s="38">
        <v>0</v>
      </c>
      <c r="F87" s="37">
        <f t="shared" si="11"/>
        <v>1063</v>
      </c>
      <c r="G87" s="38">
        <v>0</v>
      </c>
      <c r="H87" s="50"/>
      <c r="I87" s="46"/>
    </row>
    <row r="88" spans="1:9" s="26" customFormat="1" ht="40.200000000000003" hidden="1" customHeight="1" x14ac:dyDescent="0.3">
      <c r="A88" s="29" t="s">
        <v>86</v>
      </c>
      <c r="B88" s="40">
        <v>0</v>
      </c>
      <c r="C88" s="41">
        <v>0</v>
      </c>
      <c r="D88" s="40">
        <v>0</v>
      </c>
      <c r="E88" s="38"/>
      <c r="F88" s="37">
        <f t="shared" si="11"/>
        <v>0</v>
      </c>
      <c r="G88" s="38"/>
      <c r="H88" s="50"/>
      <c r="I88" s="46"/>
    </row>
    <row r="89" spans="1:9" s="26" customFormat="1" ht="40.200000000000003" hidden="1" customHeight="1" x14ac:dyDescent="0.3">
      <c r="A89" s="29" t="s">
        <v>86</v>
      </c>
      <c r="B89" s="40"/>
      <c r="C89" s="41"/>
      <c r="D89" s="40"/>
      <c r="E89" s="38"/>
      <c r="F89" s="37"/>
      <c r="G89" s="38"/>
      <c r="H89" s="50"/>
      <c r="I89" s="46"/>
    </row>
    <row r="90" spans="1:9" s="26" customFormat="1" ht="39.6" x14ac:dyDescent="0.3">
      <c r="A90" s="29" t="s">
        <v>56</v>
      </c>
      <c r="B90" s="40">
        <v>383</v>
      </c>
      <c r="C90" s="41">
        <v>1169</v>
      </c>
      <c r="D90" s="40">
        <v>471</v>
      </c>
      <c r="E90" s="38">
        <f t="shared" si="10"/>
        <v>40.290846877673225</v>
      </c>
      <c r="F90" s="37">
        <f>D90-B90</f>
        <v>88</v>
      </c>
      <c r="G90" s="38">
        <f t="shared" si="12"/>
        <v>122.97650130548303</v>
      </c>
      <c r="H90" s="50"/>
      <c r="I90" s="46"/>
    </row>
    <row r="91" spans="1:9" s="26" customFormat="1" ht="26.4" x14ac:dyDescent="0.3">
      <c r="A91" s="29" t="s">
        <v>57</v>
      </c>
      <c r="B91" s="40">
        <v>191188</v>
      </c>
      <c r="C91" s="41">
        <v>479263</v>
      </c>
      <c r="D91" s="40">
        <v>216443</v>
      </c>
      <c r="E91" s="38">
        <f t="shared" si="10"/>
        <v>45.161633591577065</v>
      </c>
      <c r="F91" s="37">
        <f t="shared" si="11"/>
        <v>25255</v>
      </c>
      <c r="G91" s="38">
        <f t="shared" si="12"/>
        <v>113.20951105717931</v>
      </c>
      <c r="H91" s="50"/>
      <c r="I91" s="46"/>
    </row>
    <row r="92" spans="1:9" s="26" customFormat="1" ht="15.6" x14ac:dyDescent="0.3">
      <c r="A92" s="27" t="s">
        <v>49</v>
      </c>
      <c r="B92" s="40">
        <v>2047</v>
      </c>
      <c r="C92" s="37">
        <v>5175</v>
      </c>
      <c r="D92" s="40">
        <v>2042</v>
      </c>
      <c r="E92" s="38">
        <f t="shared" ref="E92:E93" si="13">D92/C92*100</f>
        <v>39.45893719806763</v>
      </c>
      <c r="F92" s="37">
        <f t="shared" ref="F92:F99" si="14">D92-B92</f>
        <v>-5</v>
      </c>
      <c r="G92" s="38">
        <f t="shared" ref="G92:G99" si="15">D92/B92*100</f>
        <v>99.755740107474352</v>
      </c>
      <c r="H92" s="50"/>
      <c r="I92" s="46"/>
    </row>
    <row r="93" spans="1:9" s="26" customFormat="1" ht="66" x14ac:dyDescent="0.3">
      <c r="A93" s="29" t="s">
        <v>58</v>
      </c>
      <c r="B93" s="40">
        <v>2047</v>
      </c>
      <c r="C93" s="41">
        <v>5175</v>
      </c>
      <c r="D93" s="40">
        <v>2042</v>
      </c>
      <c r="E93" s="38">
        <f t="shared" si="13"/>
        <v>39.45893719806763</v>
      </c>
      <c r="F93" s="37">
        <f t="shared" si="14"/>
        <v>-5</v>
      </c>
      <c r="G93" s="38">
        <f t="shared" si="15"/>
        <v>99.755740107474352</v>
      </c>
      <c r="H93" s="50"/>
      <c r="I93" s="46"/>
    </row>
    <row r="94" spans="1:9" s="26" customFormat="1" ht="52.8" x14ac:dyDescent="0.3">
      <c r="A94" s="29" t="s">
        <v>59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 t="e">
        <f t="shared" si="15"/>
        <v>#DIV/0!</v>
      </c>
      <c r="H94" s="50"/>
      <c r="I94" s="46"/>
    </row>
    <row r="95" spans="1:9" s="26" customFormat="1" ht="29.4" customHeight="1" x14ac:dyDescent="0.3">
      <c r="A95" s="29" t="s">
        <v>94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0"/>
      <c r="I95" s="46"/>
    </row>
    <row r="96" spans="1:9" s="32" customFormat="1" ht="39.6" x14ac:dyDescent="0.3">
      <c r="A96" s="29" t="s">
        <v>83</v>
      </c>
      <c r="B96" s="40">
        <v>0</v>
      </c>
      <c r="C96" s="41">
        <v>0</v>
      </c>
      <c r="D96" s="40">
        <v>0</v>
      </c>
      <c r="E96" s="38">
        <v>0</v>
      </c>
      <c r="F96" s="37">
        <f t="shared" si="14"/>
        <v>0</v>
      </c>
      <c r="G96" s="38">
        <v>0</v>
      </c>
      <c r="H96" s="53"/>
      <c r="I96" s="48"/>
    </row>
    <row r="97" spans="1:9" s="32" customFormat="1" ht="15.6" x14ac:dyDescent="0.3">
      <c r="A97" s="31" t="s">
        <v>50</v>
      </c>
      <c r="B97" s="40">
        <v>0</v>
      </c>
      <c r="C97" s="41">
        <v>0</v>
      </c>
      <c r="D97" s="40">
        <v>100</v>
      </c>
      <c r="E97" s="38">
        <v>0</v>
      </c>
      <c r="F97" s="37">
        <f t="shared" si="14"/>
        <v>100</v>
      </c>
      <c r="G97" s="38" t="e">
        <f t="shared" si="15"/>
        <v>#DIV/0!</v>
      </c>
      <c r="H97" s="53"/>
      <c r="I97" s="48"/>
    </row>
    <row r="98" spans="1:9" s="26" customFormat="1" ht="105.6" customHeight="1" x14ac:dyDescent="0.3">
      <c r="A98" s="27" t="s">
        <v>100</v>
      </c>
      <c r="B98" s="40">
        <v>0</v>
      </c>
      <c r="C98" s="37">
        <v>0</v>
      </c>
      <c r="D98" s="40">
        <v>0</v>
      </c>
      <c r="E98" s="38">
        <v>0</v>
      </c>
      <c r="F98" s="37">
        <f t="shared" si="14"/>
        <v>0</v>
      </c>
      <c r="G98" s="38">
        <v>0</v>
      </c>
      <c r="H98" s="50"/>
      <c r="I98" s="46"/>
    </row>
    <row r="99" spans="1:9" s="26" customFormat="1" ht="52.8" x14ac:dyDescent="0.3">
      <c r="A99" s="27" t="s">
        <v>51</v>
      </c>
      <c r="B99" s="40">
        <v>-2463</v>
      </c>
      <c r="C99" s="40">
        <v>-1091</v>
      </c>
      <c r="D99" s="40">
        <v>-4784</v>
      </c>
      <c r="E99" s="38">
        <v>0</v>
      </c>
      <c r="F99" s="37">
        <f t="shared" si="14"/>
        <v>-2321</v>
      </c>
      <c r="G99" s="38">
        <f t="shared" si="15"/>
        <v>194.23467316280957</v>
      </c>
      <c r="H99" s="46"/>
      <c r="I99" s="46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B101" s="4"/>
      <c r="C101" s="4"/>
      <c r="D101" s="4"/>
      <c r="E101" s="4"/>
      <c r="F101" s="4"/>
      <c r="G101" s="4"/>
    </row>
    <row r="102" spans="1:9" x14ac:dyDescent="0.3">
      <c r="A102" s="56" t="s">
        <v>98</v>
      </c>
      <c r="B102" s="57"/>
      <c r="C102" s="57"/>
      <c r="D102" s="57"/>
      <c r="E102" s="57"/>
      <c r="F102" s="57"/>
      <c r="G102" s="57"/>
    </row>
    <row r="103" spans="1:9" ht="20.399999999999999" customHeight="1" x14ac:dyDescent="0.3">
      <c r="A103" s="56" t="s">
        <v>73</v>
      </c>
      <c r="B103" s="57"/>
      <c r="C103" s="57"/>
      <c r="D103" s="57"/>
      <c r="E103" s="57"/>
      <c r="F103" s="57"/>
      <c r="G103" s="4" t="s">
        <v>99</v>
      </c>
    </row>
    <row r="104" spans="1:9" ht="15.6" x14ac:dyDescent="0.3">
      <c r="A104" s="59"/>
      <c r="B104" s="58"/>
      <c r="C104" s="58"/>
      <c r="D104" s="58"/>
      <c r="E104" s="58"/>
      <c r="F104" s="58"/>
      <c r="G104" s="58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  <row r="116" spans="2:7" x14ac:dyDescent="0.3">
      <c r="B116" s="4"/>
      <c r="C116" s="4"/>
      <c r="D116" s="4"/>
      <c r="E116" s="4"/>
      <c r="F116" s="4"/>
      <c r="G11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2" orientation="portrait" r:id="rId1"/>
  <rowBreaks count="1" manualBreakCount="1">
    <brk id="81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2024-04-24T13:38:12Z</cp:lastPrinted>
  <dcterms:created xsi:type="dcterms:W3CDTF">2008-11-29T07:38:34Z</dcterms:created>
  <dcterms:modified xsi:type="dcterms:W3CDTF">2024-10-11T14:10:10Z</dcterms:modified>
</cp:coreProperties>
</file>