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Инфа по мун. р-у на 01082024\доходы 01082024\"/>
    </mc:Choice>
  </mc:AlternateContent>
  <xr:revisionPtr revIDLastSave="0" documentId="13_ncr:1_{6B3B9198-A316-43DA-A2C3-E653C0177C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Лист2!$A$1:$G$113</definedName>
  </definedNames>
  <calcPr calcId="191029"/>
</workbook>
</file>

<file path=xl/calcChain.xml><?xml version="1.0" encoding="utf-8"?>
<calcChain xmlns="http://schemas.openxmlformats.org/spreadsheetml/2006/main">
  <c r="F106" i="5" l="1"/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7" i="5" l="1"/>
  <c r="F103" i="5"/>
  <c r="E97" i="5"/>
  <c r="F71" i="5"/>
  <c r="F70" i="5"/>
  <c r="E35" i="5" l="1"/>
  <c r="E36" i="5"/>
  <c r="E34" i="5"/>
  <c r="F34" i="5"/>
  <c r="G109" i="5" l="1"/>
  <c r="F109" i="5"/>
  <c r="E109" i="5"/>
  <c r="F108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<sst xmlns="http://schemas.openxmlformats.org/spreadsheetml/2006/main" count="144" uniqueCount="118">
  <si>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</si>
  <si>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</si>
  <si>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</si>
  <si>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</si>
  <si>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</si>
  <si>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</si>
  <si>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</si>
  <si>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</si>
  <si>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</si>
  <si>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</si>
  <si>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</si>
  <si>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</si>
  <si>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</si>
  <si>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</si>
  <si>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</si>
  <si>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</si>
  <si>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</si>
  <si>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</si>
  <si>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</si>
  <si>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</si>
  <si>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</si>
  <si>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</si>
  <si>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</si>
  <si>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</si>
  <si>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</si>
  <si>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</si>
  <si>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</si>
  <si>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</si>
  <si>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</si>
  <si>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</si>
  <si>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</si>
  <si>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</si>
  <si>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</si>
  <si>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</si>
  <si>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</si>
  <si>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</si>
  <si>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</si>
  <si>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</si>
  <si>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</si>
  <si>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</si>
  <si>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</si>
  <si>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</si>
  <si>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</si>
  <si>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</si>
  <si>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</si>
  <si>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</si>
  <si>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</si>
  <si>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</si>
  <si>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</si>
  <si>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</si>
  <si>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</si>
  <si>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</si>
  <si>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</si>
  <si>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</si>
  <si>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</si>
  <si>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</si>
  <si>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</si>
  <si>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</si>
  <si>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</si>
  <si>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</si>
  <si>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</si>
  <si>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</si>
  <si>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</si>
  <si>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</si>
  <si>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</si>
  <si>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</si>
  <si>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</si>
  <si>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</si>
  <si>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</si>
  <si>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</si>
  <si>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</si>
  <si>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</si>
  <si>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</si>
  <si>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</si>
  <si>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</si>
  <si>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</si>
  <si>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</si>
  <si>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</si>
  <si>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</si>
  <si>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</si>
  <si>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</si>
  <si>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</si>
  <si>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</si>
  <si>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</si>
  <si>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</si>
  <si>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</si>
  <si>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</si>
  <si>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</si>
  <si>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</si>
  <si>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</si>
  <si>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</si>
  <si>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</si>
  <si>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</si>
  <si>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</si>
  <si>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</si>
  <si>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</si>
  <si>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</si>
  <si>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</si>
  <si>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</si>
  <si>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</si>
  <si>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</si>
  <si>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</si>
  <si>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Прочие межбюджетные трансферты, передаваемые бюджетам сельских поселений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</si>
  <si>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</si>
  <si>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</si>
  <si>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</si>
  <si>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Утверждено в бюджете на 2024 год 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</si>
  <si>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</si>
  <si>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</si>
  <si>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</si>
  <si>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</si>
  <si>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</si>
  <si>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БЕЗВОЗМЕЗДНЫЕ ПОСТУПЛЕНИЯ ОТ НЕГОСУДАРСТВЕННЫХ ОРГАНИЗАЦИЙ</t>
  </si>
  <si>
    <t>Поступление налоговых и неналоговых доходов в консолидированный бюджет Обоянского района Курской области на 01.08.2024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</si>
  <si>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01.08.2023г </t>
  </si>
  <si>
    <t xml:space="preserve">Фактически поступило с начала года на 01.08.2024г </t>
  </si>
  <si>
    <t>% выполнения фактических поступлений на 01.08.2024г. к плану 2024 года</t>
  </si>
  <si>
    <t>Отклонения факта на 01.08.2024г. от 01.08.2023г.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</si>
</sst>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9" fillId="0" borderId="0" xfId="0" applyFont="1" applyAlignment="1">
      <alignment horizontal="right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zoomScale="115" zoomScaleNormal="100" zoomScaleSheetLayoutView="115" workbookViewId="0">
      <selection sqref="A1:G1"/>
    </sheetView>
  </sheetViews>
  <sheetFormatPr defaultRowHeight="14.5" x14ac:dyDescent="0.35"/>
  <cols>
    <col min="1" max="1" width="45" customWidth="1"/>
    <col min="2" max="2" width="12.08984375" customWidth="1"/>
    <col min="3" max="3" width="11.54296875" customWidth="1"/>
    <col min="4" max="4" width="11.90625" customWidth="1"/>
    <col min="5" max="5" width="12.90625" customWidth="1"/>
    <col min="6" max="6" width="13.36328125" bestFit="1" customWidth="1"/>
    <col min="7" max="7" width="10.6328125" customWidth="1"/>
    <col min="8" max="8" width="21.453125" hidden="1" customWidth="1"/>
    <col min="9" max="9" width="24.36328125" hidden="1" customWidth="1"/>
  </cols>
  <sheetData>
    <row r="1" spans="1:9" ht="60.65" customHeight="1" x14ac:dyDescent="0.45">
      <c r="A1" s="74" t="s">
        <v>113</v>
      </c>
      <c r="B1" s="74"/>
      <c r="C1" s="74"/>
      <c r="D1" s="74"/>
      <c r="E1" s="74"/>
      <c r="F1" s="75"/>
      <c r="G1" s="75"/>
    </row>
    <row r="2" spans="1:9" ht="8.25" customHeight="1" x14ac:dyDescent="0.35">
      <c r="A2" s="1"/>
      <c r="B2" s="1"/>
      <c r="C2" s="1"/>
      <c r="D2" s="1"/>
      <c r="E2" s="1"/>
    </row>
    <row r="3" spans="1:9" ht="11.25" customHeight="1" x14ac:dyDescent="0.35">
      <c r="D3" s="5"/>
      <c r="E3" s="5"/>
      <c r="F3" s="73" t="s">
        <v>20</v>
      </c>
      <c r="G3" s="73"/>
    </row>
    <row r="4" spans="1:9" ht="7.25" hidden="1" customHeight="1" x14ac:dyDescent="0.35">
      <c r="A4" s="77" t="s">
        <v>0</v>
      </c>
      <c r="B4" s="77"/>
      <c r="C4" s="77"/>
      <c r="D4" s="77"/>
      <c r="E4" s="77"/>
      <c r="F4" s="77"/>
      <c r="G4" s="77"/>
      <c r="H4" s="68" t="s">
        <v>68</v>
      </c>
      <c r="I4" s="68" t="s">
        <v>71</v>
      </c>
    </row>
    <row r="5" spans="1:9" s="2" customFormat="1" ht="34.5" customHeight="1" x14ac:dyDescent="0.25">
      <c r="A5" s="77"/>
      <c r="B5" s="77" t="s">
        <v>114</v>
      </c>
      <c r="C5" s="71" t="s">
        <v>106</v>
      </c>
      <c r="D5" s="77" t="s">
        <v>115</v>
      </c>
      <c r="E5" s="71" t="s">
        <v>116</v>
      </c>
      <c r="F5" s="76" t="s">
        <v>117</v>
      </c>
      <c r="G5" s="76"/>
      <c r="H5" s="69"/>
      <c r="I5" s="69"/>
    </row>
    <row r="6" spans="1:9" s="3" customFormat="1" ht="48.75" customHeight="1" x14ac:dyDescent="0.3">
      <c r="A6" s="77"/>
      <c r="B6" s="72"/>
      <c r="C6" s="72"/>
      <c r="D6" s="72"/>
      <c r="E6" s="72"/>
      <c r="F6" s="15" t="s">
        <v>40</v>
      </c>
      <c r="G6" s="15" t="s">
        <v>19</v>
      </c>
      <c r="H6" s="70"/>
      <c r="I6" s="70"/>
    </row>
    <row r="7" spans="1:9" s="25" customFormat="1" ht="15" x14ac:dyDescent="0.3">
      <c r="A7" s="24" t="s">
        <v>42</v>
      </c>
      <c r="B7" s="33">
        <v>709516</v>
      </c>
      <c r="C7" s="34">
        <v>1142237</v>
      </c>
      <c r="D7" s="33">
        <v>732025</v>
      </c>
      <c r="E7" s="35">
        <f>D7/C7*100</f>
        <v>64.086962688128651</v>
      </c>
      <c r="F7" s="34">
        <f>D7-B7</f>
        <v>22509</v>
      </c>
      <c r="G7" s="35">
        <f>D7/B7*100</f>
        <v>103.17244431415217</v>
      </c>
      <c r="H7" s="42"/>
      <c r="I7" s="42"/>
    </row>
    <row r="8" spans="1:9" ht="15" x14ac:dyDescent="0.35">
      <c r="A8" s="15" t="s">
        <v>35</v>
      </c>
      <c r="B8" s="6">
        <v>143562</v>
      </c>
      <c r="C8" s="6">
        <v>306053</v>
      </c>
      <c r="D8" s="6">
        <v>165080</v>
      </c>
      <c r="E8" s="16">
        <f>(D8/C8)*100</f>
        <v>53.938370151575057</v>
      </c>
      <c r="F8" s="6">
        <f t="shared" ref="F8" si="0">F10+F11</f>
        <v>21612</v>
      </c>
      <c r="G8" s="16">
        <f>(D8/B8)*100</f>
        <v>114.98864602053469</v>
      </c>
      <c r="H8" s="43"/>
      <c r="I8" s="43"/>
    </row>
    <row r="9" spans="1:9" ht="15" x14ac:dyDescent="0.35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4" customHeight="1" x14ac:dyDescent="0.35">
      <c r="A10" s="15" t="s">
        <v>11</v>
      </c>
      <c r="B10" s="6">
        <v>111052</v>
      </c>
      <c r="C10" s="6">
        <v>253771</v>
      </c>
      <c r="D10" s="6">
        <v>138512</v>
      </c>
      <c r="E10" s="16">
        <f>(D10/C10)*100</f>
        <v>54.58149276316049</v>
      </c>
      <c r="F10" s="6">
        <f>F14+F20+F29+F34+F35+F36+F37+F38+F42</f>
        <v>27459</v>
      </c>
      <c r="G10" s="16">
        <f>(D10/B10)*100</f>
        <v>124.72715484637827</v>
      </c>
      <c r="H10" s="43"/>
      <c r="I10" s="43"/>
    </row>
    <row r="11" spans="1:9" ht="14" customHeight="1" x14ac:dyDescent="0.35">
      <c r="A11" s="15" t="s">
        <v>10</v>
      </c>
      <c r="B11" s="6">
        <v>32510</v>
      </c>
      <c r="C11" s="6">
        <v>52282</v>
      </c>
      <c r="D11" s="6">
        <v>26568</v>
      </c>
      <c r="E11" s="16">
        <f>(D11/C11)*100</f>
        <v>50.816724685360157</v>
      </c>
      <c r="F11" s="6">
        <f>F45+F46+F49+F50+F51+F52+F54+F55+F56</f>
        <v>-5847</v>
      </c>
      <c r="G11" s="16">
        <f>(D11/B11)*100</f>
        <v>81.722546908643494</v>
      </c>
      <c r="H11" s="43"/>
      <c r="I11" s="43"/>
    </row>
    <row r="12" spans="1:9" ht="2.25" hidden="1" customHeight="1" x14ac:dyDescent="0.35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5" x14ac:dyDescent="0.35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5">
      <c r="A14" s="20" t="s">
        <v>2</v>
      </c>
      <c r="B14" s="7">
        <f>B16+B17+B18+B19</f>
        <v>86251</v>
      </c>
      <c r="C14" s="7">
        <f>C16+C17+C18+C19</f>
        <v>193123</v>
      </c>
      <c r="D14" s="7">
        <f>D16+D17+D18+D19</f>
        <v>106966</v>
      </c>
      <c r="E14" s="18">
        <f>(D14/C14)*100</f>
        <v>55.38749915856733</v>
      </c>
      <c r="F14" s="10">
        <f>D14-B14</f>
        <v>20715</v>
      </c>
      <c r="G14" s="18">
        <f>(D14/B14)*100</f>
        <v>124.01711284506847</v>
      </c>
      <c r="H14" s="44"/>
      <c r="I14" s="43"/>
    </row>
    <row r="15" spans="1:9" s="8" customFormat="1" ht="15.5" x14ac:dyDescent="0.35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4.5" x14ac:dyDescent="0.35">
      <c r="A16" s="22" t="s">
        <v>38</v>
      </c>
      <c r="B16" s="13">
        <v>81997</v>
      </c>
      <c r="C16" s="13">
        <v>182875</v>
      </c>
      <c r="D16" s="13">
        <v>98650</v>
      </c>
      <c r="E16" s="21">
        <f>(D16/C16)*100</f>
        <v>53.94395078605605</v>
      </c>
      <c r="F16" s="13">
        <f>D16-B16</f>
        <v>16653</v>
      </c>
      <c r="G16" s="21">
        <f>(D16/B16)*100</f>
        <v>120.30927960779051</v>
      </c>
      <c r="H16" s="54" t="s">
        <v>67</v>
      </c>
      <c r="I16" s="51"/>
    </row>
    <row r="17" spans="1:9" s="8" customFormat="1" ht="73.5" x14ac:dyDescent="0.35">
      <c r="A17" s="22" t="s">
        <v>39</v>
      </c>
      <c r="B17" s="13">
        <v>941</v>
      </c>
      <c r="C17" s="13">
        <v>946</v>
      </c>
      <c r="D17" s="13">
        <v>540</v>
      </c>
      <c r="E17" s="21">
        <f>(D17/C17)*100</f>
        <v>57.082452431289646</v>
      </c>
      <c r="F17" s="13">
        <f>D17-B17</f>
        <v>-401</v>
      </c>
      <c r="G17" s="21">
        <f>(D17/B17)*100</f>
        <v>57.385759829968123</v>
      </c>
      <c r="H17" s="54" t="s">
        <v>67</v>
      </c>
      <c r="I17" s="51"/>
    </row>
    <row r="18" spans="1:9" s="8" customFormat="1" ht="31.5" x14ac:dyDescent="0.35">
      <c r="A18" s="22" t="s">
        <v>23</v>
      </c>
      <c r="B18" s="13">
        <v>1145</v>
      </c>
      <c r="C18" s="13">
        <v>1576</v>
      </c>
      <c r="D18" s="13">
        <v>1682</v>
      </c>
      <c r="E18" s="21">
        <f>(D18/C18)*100</f>
        <v>106.72588832487308</v>
      </c>
      <c r="F18" s="13">
        <f>D18-B18</f>
        <v>537</v>
      </c>
      <c r="G18" s="21">
        <f>(D18/B18)*100</f>
        <v>146.8995633187773</v>
      </c>
      <c r="H18" s="54" t="s">
        <v>67</v>
      </c>
      <c r="I18" s="51"/>
    </row>
    <row r="19" spans="1:9" s="8" customFormat="1" ht="63" x14ac:dyDescent="0.35">
      <c r="A19" s="22" t="s">
        <v>94</v>
      </c>
      <c r="B19" s="13">
        <v>2168</v>
      </c>
      <c r="C19" s="13">
        <v>7726</v>
      </c>
      <c r="D19" s="13">
        <v>6094</v>
      </c>
      <c r="E19" s="21">
        <f>(D19/C19)*100</f>
        <v>78.876520838726378</v>
      </c>
      <c r="F19" s="13">
        <f>D19-B19</f>
        <v>3926</v>
      </c>
      <c r="G19" s="21">
        <f>(D19/B19)*100</f>
        <v>281.08856088560884</v>
      </c>
      <c r="H19" s="54"/>
      <c r="I19" s="51"/>
    </row>
    <row r="20" spans="1:9" s="8" customFormat="1" ht="28.5" x14ac:dyDescent="0.35">
      <c r="A20" s="20" t="s">
        <v>3</v>
      </c>
      <c r="B20" s="7">
        <f>B22</f>
        <v>8921</v>
      </c>
      <c r="C20" s="7">
        <f>C22</f>
        <v>15983</v>
      </c>
      <c r="D20" s="7">
        <f>D22</f>
        <v>9896</v>
      </c>
      <c r="E20" s="18">
        <f>(D20/C20)*100</f>
        <v>61.915785522117247</v>
      </c>
      <c r="F20" s="10">
        <f>D20-B20</f>
        <v>975</v>
      </c>
      <c r="G20" s="18">
        <f>(D20/B20)*100</f>
        <v>110.92926801928036</v>
      </c>
      <c r="H20" s="54" t="s">
        <v>66</v>
      </c>
      <c r="I20" s="51"/>
    </row>
    <row r="21" spans="1:9" s="8" customFormat="1" ht="11.4" customHeight="1" x14ac:dyDescent="0.35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5" x14ac:dyDescent="0.35">
      <c r="A22" s="19" t="s">
        <v>24</v>
      </c>
      <c r="B22" s="9">
        <f>B24+B25+B26+B27+B28</f>
        <v>8921</v>
      </c>
      <c r="C22" s="9">
        <f>C24+C25+C26+C27+C28</f>
        <v>15983</v>
      </c>
      <c r="D22" s="9">
        <f>D24+D25+D26+D27+D28</f>
        <v>9896</v>
      </c>
      <c r="E22" s="21">
        <f t="shared" ref="E22" si="1">(D22/C22)*100</f>
        <v>61.915785522117247</v>
      </c>
      <c r="F22" s="13">
        <f t="shared" ref="F22" si="2">D22-B22</f>
        <v>975</v>
      </c>
      <c r="G22" s="21">
        <f>(D22/B22)*100</f>
        <v>110.92926801928036</v>
      </c>
      <c r="H22" s="54"/>
      <c r="I22" s="51"/>
    </row>
    <row r="23" spans="1:9" s="8" customFormat="1" ht="13.25" customHeight="1" x14ac:dyDescent="0.35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1" x14ac:dyDescent="0.35">
      <c r="A24" s="23" t="s">
        <v>25</v>
      </c>
      <c r="B24" s="13">
        <v>4585</v>
      </c>
      <c r="C24" s="13">
        <v>8245</v>
      </c>
      <c r="D24" s="13">
        <v>5075</v>
      </c>
      <c r="E24" s="21">
        <f>(D24/C24)*100</f>
        <v>61.552456033959977</v>
      </c>
      <c r="F24" s="13">
        <f>D24-B24</f>
        <v>490</v>
      </c>
      <c r="G24" s="21">
        <f>(D24/B24)*100</f>
        <v>110.68702290076335</v>
      </c>
      <c r="H24" s="54"/>
      <c r="I24" s="51"/>
    </row>
    <row r="25" spans="1:9" s="8" customFormat="1" ht="31.5" x14ac:dyDescent="0.35">
      <c r="A25" s="23" t="s">
        <v>26</v>
      </c>
      <c r="B25" s="13">
        <v>25</v>
      </c>
      <c r="C25" s="13">
        <v>41</v>
      </c>
      <c r="D25" s="13">
        <v>29</v>
      </c>
      <c r="E25" s="21">
        <f>(D25/C25)*100</f>
        <v>70.731707317073173</v>
      </c>
      <c r="F25" s="13">
        <f>D25-B25</f>
        <v>4</v>
      </c>
      <c r="G25" s="21">
        <f>(D25/B25)*100</f>
        <v>115.99999999999999</v>
      </c>
      <c r="H25" s="54"/>
      <c r="I25" s="51"/>
    </row>
    <row r="26" spans="1:9" s="8" customFormat="1" ht="36.65" customHeight="1" x14ac:dyDescent="0.35">
      <c r="A26" s="23" t="s">
        <v>27</v>
      </c>
      <c r="B26" s="13">
        <v>4864</v>
      </c>
      <c r="C26" s="13">
        <v>8728</v>
      </c>
      <c r="D26" s="13">
        <v>5390</v>
      </c>
      <c r="E26" s="21">
        <f>(D26/C26)*100</f>
        <v>61.755270394133824</v>
      </c>
      <c r="F26" s="13">
        <f>D26-B26</f>
        <v>526</v>
      </c>
      <c r="G26" s="21">
        <f>(D26/B26)*100</f>
        <v>110.8141447368421</v>
      </c>
      <c r="H26" s="54"/>
      <c r="I26" s="51"/>
    </row>
    <row r="27" spans="1:9" s="8" customFormat="1" ht="35.4" customHeight="1" x14ac:dyDescent="0.35">
      <c r="A27" s="23" t="s">
        <v>28</v>
      </c>
      <c r="B27" s="9">
        <v>-553</v>
      </c>
      <c r="C27" s="13">
        <v>-1031</v>
      </c>
      <c r="D27" s="9">
        <v>-598</v>
      </c>
      <c r="E27" s="21">
        <f>(D27/C27)*100</f>
        <v>58.001939864209504</v>
      </c>
      <c r="F27" s="13">
        <f>D27-B27</f>
        <v>-45</v>
      </c>
      <c r="G27" s="21">
        <f>(D27/B27)*100</f>
        <v>108.13743218806511</v>
      </c>
      <c r="H27" s="54"/>
      <c r="I27" s="51"/>
    </row>
    <row r="28" spans="1:9" s="8" customFormat="1" ht="63" x14ac:dyDescent="0.35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5" x14ac:dyDescent="0.35">
      <c r="A29" s="20" t="s">
        <v>4</v>
      </c>
      <c r="B29" s="7">
        <f>B31+B32+B33</f>
        <v>2642</v>
      </c>
      <c r="C29" s="64">
        <f>C31+C32+C33</f>
        <v>3807</v>
      </c>
      <c r="D29" s="64">
        <f>D31+D32+D33</f>
        <v>4935</v>
      </c>
      <c r="E29" s="18">
        <f>(D29/C29)*100</f>
        <v>129.62962962962962</v>
      </c>
      <c r="F29" s="10">
        <f>D29-B29</f>
        <v>2293</v>
      </c>
      <c r="G29" s="18">
        <f>(D29/B29)*100</f>
        <v>186.79031037093111</v>
      </c>
      <c r="H29" s="54" t="s">
        <v>67</v>
      </c>
      <c r="I29" s="51"/>
    </row>
    <row r="30" spans="1:9" s="8" customFormat="1" ht="11.4" customHeight="1" x14ac:dyDescent="0.35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5" x14ac:dyDescent="0.35">
      <c r="A31" s="19" t="s">
        <v>30</v>
      </c>
      <c r="B31" s="13">
        <v>1898</v>
      </c>
      <c r="C31" s="13">
        <v>2787</v>
      </c>
      <c r="D31" s="13">
        <v>3859</v>
      </c>
      <c r="E31" s="21">
        <f>(D31/C31)*100</f>
        <v>138.46429852888411</v>
      </c>
      <c r="F31" s="13">
        <f t="shared" ref="F31:F41" si="3">D31-B31</f>
        <v>1961</v>
      </c>
      <c r="G31" s="21">
        <f>(D31/B31)*100</f>
        <v>203.31928345626977</v>
      </c>
      <c r="H31" s="54" t="s">
        <v>67</v>
      </c>
      <c r="I31" s="51"/>
    </row>
    <row r="32" spans="1:9" s="8" customFormat="1" ht="34.5" x14ac:dyDescent="0.35">
      <c r="A32" s="19" t="s">
        <v>31</v>
      </c>
      <c r="B32" s="13">
        <v>744</v>
      </c>
      <c r="C32" s="13">
        <v>1020</v>
      </c>
      <c r="D32" s="13">
        <v>1076</v>
      </c>
      <c r="E32" s="21">
        <f>(D32/C32)*100</f>
        <v>105.49019607843138</v>
      </c>
      <c r="F32" s="13">
        <f t="shared" si="3"/>
        <v>332</v>
      </c>
      <c r="G32" s="21">
        <v>0</v>
      </c>
      <c r="H32" s="54" t="s">
        <v>67</v>
      </c>
      <c r="I32" s="51"/>
    </row>
    <row r="33" spans="1:9" s="8" customFormat="1" ht="12.65" customHeight="1" x14ac:dyDescent="0.35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5" x14ac:dyDescent="0.35">
      <c r="A34" s="20" t="s">
        <v>22</v>
      </c>
      <c r="B34" s="10">
        <v>4238</v>
      </c>
      <c r="C34" s="10">
        <v>7315</v>
      </c>
      <c r="D34" s="10">
        <v>5851</v>
      </c>
      <c r="E34" s="21">
        <f>(D34/C34)*100</f>
        <v>79.986329460013678</v>
      </c>
      <c r="F34" s="10">
        <f t="shared" si="3"/>
        <v>1613</v>
      </c>
      <c r="G34" s="18">
        <v>0</v>
      </c>
      <c r="H34" s="54" t="s">
        <v>67</v>
      </c>
      <c r="I34" s="43"/>
    </row>
    <row r="35" spans="1:9" ht="28.5" x14ac:dyDescent="0.35">
      <c r="A35" s="20" t="s">
        <v>5</v>
      </c>
      <c r="B35" s="10">
        <v>-150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151</v>
      </c>
      <c r="G35" s="18">
        <f t="shared" ref="G35:G41" si="4">(D35/B35)*100</f>
        <v>-0.66666666666666674</v>
      </c>
      <c r="H35" s="54" t="s">
        <v>67</v>
      </c>
      <c r="I35" s="43"/>
    </row>
    <row r="36" spans="1:9" ht="13.25" customHeight="1" x14ac:dyDescent="0.35">
      <c r="A36" s="20" t="s">
        <v>6</v>
      </c>
      <c r="B36" s="10">
        <v>761</v>
      </c>
      <c r="C36" s="10">
        <v>863</v>
      </c>
      <c r="D36" s="10">
        <v>1096</v>
      </c>
      <c r="E36" s="21">
        <f>(D36/C36)*100</f>
        <v>126.99884125144845</v>
      </c>
      <c r="F36" s="10">
        <f t="shared" si="3"/>
        <v>335</v>
      </c>
      <c r="G36" s="18">
        <f t="shared" si="4"/>
        <v>144.02102496714849</v>
      </c>
      <c r="H36" s="54" t="s">
        <v>67</v>
      </c>
      <c r="I36" s="43"/>
    </row>
    <row r="37" spans="1:9" s="8" customFormat="1" ht="13.25" customHeight="1" x14ac:dyDescent="0.35">
      <c r="A37" s="20" t="s">
        <v>7</v>
      </c>
      <c r="B37" s="13">
        <v>180</v>
      </c>
      <c r="C37" s="13">
        <v>7198</v>
      </c>
      <c r="D37" s="13">
        <v>230</v>
      </c>
      <c r="E37" s="21">
        <f t="shared" ref="E37:E41" si="5">(D37/C37)*100</f>
        <v>3.1953320366768545</v>
      </c>
      <c r="F37" s="10">
        <f t="shared" si="3"/>
        <v>50</v>
      </c>
      <c r="G37" s="18">
        <f t="shared" si="4"/>
        <v>127.77777777777777</v>
      </c>
      <c r="H37" s="54"/>
      <c r="I37" s="51"/>
    </row>
    <row r="38" spans="1:9" s="8" customFormat="1" ht="13.25" customHeight="1" x14ac:dyDescent="0.35">
      <c r="A38" s="20" t="s">
        <v>8</v>
      </c>
      <c r="B38" s="13">
        <v>6412</v>
      </c>
      <c r="C38" s="13">
        <v>21442</v>
      </c>
      <c r="D38" s="13">
        <v>7705</v>
      </c>
      <c r="E38" s="21">
        <f t="shared" si="5"/>
        <v>35.934147933961384</v>
      </c>
      <c r="F38" s="10">
        <f t="shared" si="3"/>
        <v>1293</v>
      </c>
      <c r="G38" s="18">
        <f t="shared" si="4"/>
        <v>120.16531503431067</v>
      </c>
      <c r="H38" s="54"/>
      <c r="I38" s="51"/>
    </row>
    <row r="39" spans="1:9" s="8" customFormat="1" ht="13.25" customHeight="1" x14ac:dyDescent="0.35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5" x14ac:dyDescent="0.35">
      <c r="A40" s="60" t="s">
        <v>36</v>
      </c>
      <c r="B40" s="13">
        <v>5973</v>
      </c>
      <c r="C40" s="13">
        <v>13538</v>
      </c>
      <c r="D40" s="13">
        <v>6745</v>
      </c>
      <c r="E40" s="21">
        <f t="shared" si="5"/>
        <v>49.82272122913281</v>
      </c>
      <c r="F40" s="10">
        <f t="shared" si="3"/>
        <v>772</v>
      </c>
      <c r="G40" s="18">
        <f t="shared" si="4"/>
        <v>112.92482839444165</v>
      </c>
      <c r="H40" s="54"/>
      <c r="I40" s="51"/>
    </row>
    <row r="41" spans="1:9" s="8" customFormat="1" ht="15.5" x14ac:dyDescent="0.35">
      <c r="A41" s="60" t="s">
        <v>37</v>
      </c>
      <c r="B41" s="13">
        <v>439</v>
      </c>
      <c r="C41" s="13">
        <v>7904</v>
      </c>
      <c r="D41" s="13">
        <v>960</v>
      </c>
      <c r="E41" s="21">
        <f t="shared" si="5"/>
        <v>12.145748987854251</v>
      </c>
      <c r="F41" s="10">
        <f t="shared" si="3"/>
        <v>521</v>
      </c>
      <c r="G41" s="18">
        <f t="shared" si="4"/>
        <v>218.67881548974944</v>
      </c>
      <c r="H41" s="54"/>
      <c r="I41" s="51"/>
    </row>
    <row r="42" spans="1:9" ht="15" customHeight="1" x14ac:dyDescent="0.35">
      <c r="A42" s="20" t="s">
        <v>9</v>
      </c>
      <c r="B42" s="10">
        <v>1797</v>
      </c>
      <c r="C42" s="10">
        <v>4040</v>
      </c>
      <c r="D42" s="10">
        <v>1831</v>
      </c>
      <c r="E42" s="18">
        <f t="shared" ref="E42:E46" si="6">(D42/C42)*100</f>
        <v>45.321782178217823</v>
      </c>
      <c r="F42" s="10">
        <f t="shared" ref="F42:F46" si="7">D42-B42</f>
        <v>34</v>
      </c>
      <c r="G42" s="18">
        <f t="shared" ref="G42:G46" si="8">(D42/B42)*100</f>
        <v>101.89204229271007</v>
      </c>
      <c r="H42" s="54" t="s">
        <v>67</v>
      </c>
      <c r="I42" s="54" t="s">
        <v>61</v>
      </c>
    </row>
    <row r="43" spans="1:9" ht="25.25" hidden="1" customHeight="1" x14ac:dyDescent="0.35">
      <c r="A43" s="20" t="s">
        <v>96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5" customHeight="1" x14ac:dyDescent="0.35">
      <c r="A44" s="20" t="s">
        <v>96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6" customHeight="1" x14ac:dyDescent="0.35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69</v>
      </c>
      <c r="I45" s="54" t="s">
        <v>62</v>
      </c>
    </row>
    <row r="46" spans="1:9" ht="39.65" customHeight="1" x14ac:dyDescent="0.35">
      <c r="A46" s="20" t="s">
        <v>13</v>
      </c>
      <c r="B46" s="7">
        <f>B48</f>
        <v>15089</v>
      </c>
      <c r="C46" s="7">
        <f>C48</f>
        <v>29864</v>
      </c>
      <c r="D46" s="7">
        <f>D48</f>
        <v>14200</v>
      </c>
      <c r="E46" s="18">
        <f t="shared" si="6"/>
        <v>47.548888293597642</v>
      </c>
      <c r="F46" s="10">
        <f t="shared" si="7"/>
        <v>-889</v>
      </c>
      <c r="G46" s="18">
        <f t="shared" si="8"/>
        <v>94.108290807873288</v>
      </c>
      <c r="H46" s="54" t="s">
        <v>69</v>
      </c>
      <c r="I46" s="54" t="s">
        <v>63</v>
      </c>
    </row>
    <row r="47" spans="1:9" s="8" customFormat="1" ht="14" customHeight="1" x14ac:dyDescent="0.35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4" customHeight="1" x14ac:dyDescent="0.35">
      <c r="A48" s="19" t="s">
        <v>33</v>
      </c>
      <c r="B48" s="11">
        <v>15089</v>
      </c>
      <c r="C48" s="13">
        <v>29864</v>
      </c>
      <c r="D48" s="11">
        <v>14200</v>
      </c>
      <c r="E48" s="21">
        <f>(D48/C48)*100</f>
        <v>47.548888293597642</v>
      </c>
      <c r="F48" s="13">
        <f>D48-B48</f>
        <v>-889</v>
      </c>
      <c r="G48" s="21">
        <f>(D48/B48)*100</f>
        <v>94.108290807873288</v>
      </c>
      <c r="H48" s="54"/>
      <c r="I48" s="51"/>
    </row>
    <row r="49" spans="1:9" ht="14" customHeight="1" x14ac:dyDescent="0.35">
      <c r="A49" s="20" t="s">
        <v>14</v>
      </c>
      <c r="B49" s="12">
        <v>46</v>
      </c>
      <c r="C49" s="10">
        <v>209</v>
      </c>
      <c r="D49" s="12">
        <v>219</v>
      </c>
      <c r="E49" s="18">
        <f t="shared" ref="E49" si="9">(D49/C49)*100</f>
        <v>104.78468899521532</v>
      </c>
      <c r="F49" s="10">
        <f t="shared" ref="F49:F51" si="10">D49-B49</f>
        <v>173</v>
      </c>
      <c r="G49" s="18">
        <v>0</v>
      </c>
      <c r="H49" s="54" t="s">
        <v>65</v>
      </c>
      <c r="I49" s="43"/>
    </row>
    <row r="50" spans="1:9" ht="14" hidden="1" customHeight="1" x14ac:dyDescent="0.35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5" x14ac:dyDescent="0.35">
      <c r="A51" s="20" t="s">
        <v>34</v>
      </c>
      <c r="B51" s="12">
        <v>2623</v>
      </c>
      <c r="C51" s="10">
        <v>4081</v>
      </c>
      <c r="D51" s="12">
        <v>2722</v>
      </c>
      <c r="E51" s="18">
        <f>(D51/C51)*100</f>
        <v>66.699338397451598</v>
      </c>
      <c r="F51" s="10">
        <f t="shared" si="10"/>
        <v>99</v>
      </c>
      <c r="G51" s="18">
        <f>(D51/B51)*100</f>
        <v>103.77430423179565</v>
      </c>
      <c r="H51" s="54" t="s">
        <v>64</v>
      </c>
      <c r="I51" s="54" t="s">
        <v>64</v>
      </c>
    </row>
    <row r="52" spans="1:9" ht="15" customHeight="1" x14ac:dyDescent="0.35">
      <c r="A52" s="20" t="s">
        <v>18</v>
      </c>
      <c r="B52" s="12">
        <v>13511</v>
      </c>
      <c r="C52" s="10">
        <v>15934</v>
      </c>
      <c r="D52" s="12">
        <v>8342</v>
      </c>
      <c r="E52" s="18">
        <f>(D52/C52)*100</f>
        <v>52.353458014309027</v>
      </c>
      <c r="F52" s="10">
        <f>D52-B52</f>
        <v>-5169</v>
      </c>
      <c r="G52" s="18">
        <f>(D52/B52)*100</f>
        <v>61.742284064836063</v>
      </c>
      <c r="H52" s="54" t="s">
        <v>69</v>
      </c>
      <c r="I52" s="54" t="s">
        <v>63</v>
      </c>
    </row>
    <row r="53" spans="1:9" ht="15" customHeight="1" x14ac:dyDescent="0.35">
      <c r="A53" s="20" t="s">
        <v>80</v>
      </c>
      <c r="B53" s="12">
        <v>438</v>
      </c>
      <c r="C53" s="10">
        <v>832</v>
      </c>
      <c r="D53" s="12">
        <v>343</v>
      </c>
      <c r="E53" s="18">
        <f>(D53/C53)*100</f>
        <v>41.225961538461533</v>
      </c>
      <c r="F53" s="10">
        <f>D53-B53</f>
        <v>-95</v>
      </c>
      <c r="G53" s="18">
        <v>0</v>
      </c>
      <c r="H53" s="54"/>
      <c r="I53" s="54"/>
    </row>
    <row r="54" spans="1:9" ht="15" customHeight="1" x14ac:dyDescent="0.35">
      <c r="A54" s="20" t="s">
        <v>15</v>
      </c>
      <c r="B54" s="12">
        <v>733</v>
      </c>
      <c r="C54" s="10">
        <v>911</v>
      </c>
      <c r="D54" s="12">
        <v>621</v>
      </c>
      <c r="E54" s="18">
        <f>(D54/C54)*100</f>
        <v>68.166849615806797</v>
      </c>
      <c r="F54" s="10">
        <f>D54-B54</f>
        <v>-112</v>
      </c>
      <c r="G54" s="18">
        <f>(D54/B54)*100</f>
        <v>84.720327421555254</v>
      </c>
      <c r="H54" s="54" t="s">
        <v>70</v>
      </c>
      <c r="I54" s="54" t="s">
        <v>62</v>
      </c>
    </row>
    <row r="55" spans="1:9" ht="15" customHeight="1" x14ac:dyDescent="0.35">
      <c r="A55" s="20" t="s">
        <v>16</v>
      </c>
      <c r="B55" s="12">
        <v>0</v>
      </c>
      <c r="C55" s="10">
        <v>0</v>
      </c>
      <c r="D55" s="12">
        <v>-4</v>
      </c>
      <c r="E55" s="18">
        <v>0</v>
      </c>
      <c r="F55" s="10">
        <f>D55-B55</f>
        <v>-4</v>
      </c>
      <c r="G55" s="18">
        <v>0</v>
      </c>
      <c r="H55" s="54" t="s">
        <v>69</v>
      </c>
      <c r="I55" s="54" t="s">
        <v>62</v>
      </c>
    </row>
    <row r="56" spans="1:9" ht="15.5" x14ac:dyDescent="0.35">
      <c r="A56" s="20" t="s">
        <v>17</v>
      </c>
      <c r="B56" s="12">
        <v>70</v>
      </c>
      <c r="C56" s="10">
        <v>451</v>
      </c>
      <c r="D56" s="12">
        <v>125</v>
      </c>
      <c r="E56" s="18">
        <v>0</v>
      </c>
      <c r="F56" s="10">
        <f>D56-B56</f>
        <v>55</v>
      </c>
      <c r="G56" s="18">
        <v>0</v>
      </c>
      <c r="H56" s="54"/>
      <c r="I56" s="54"/>
    </row>
    <row r="57" spans="1:9" s="26" customFormat="1" ht="15.65" customHeight="1" x14ac:dyDescent="0.35">
      <c r="A57" s="24" t="s">
        <v>43</v>
      </c>
      <c r="B57" s="33">
        <v>565954</v>
      </c>
      <c r="C57" s="34">
        <v>836184</v>
      </c>
      <c r="D57" s="33">
        <v>566945</v>
      </c>
      <c r="E57" s="35">
        <f t="shared" ref="E57:E98" si="11">D57/C57*100</f>
        <v>67.801464749385303</v>
      </c>
      <c r="F57" s="34">
        <f t="shared" ref="F57:F98" si="12">D57-B57</f>
        <v>991</v>
      </c>
      <c r="G57" s="35">
        <f t="shared" ref="G57:G98" si="13">D57/B57*100</f>
        <v>100.17510257017355</v>
      </c>
      <c r="H57" s="54" t="s">
        <v>69</v>
      </c>
      <c r="I57" s="54" t="s">
        <v>62</v>
      </c>
    </row>
    <row r="58" spans="1:9" s="28" customFormat="1" ht="39" x14ac:dyDescent="0.35">
      <c r="A58" s="27" t="s">
        <v>44</v>
      </c>
      <c r="B58" s="36">
        <v>568045</v>
      </c>
      <c r="C58" s="37">
        <v>845495</v>
      </c>
      <c r="D58" s="36">
        <v>576352</v>
      </c>
      <c r="E58" s="38">
        <f t="shared" si="11"/>
        <v>68.167404892991684</v>
      </c>
      <c r="F58" s="37">
        <f t="shared" si="12"/>
        <v>8307</v>
      </c>
      <c r="G58" s="38">
        <f t="shared" si="13"/>
        <v>101.46238414210143</v>
      </c>
      <c r="H58" s="49"/>
      <c r="I58" s="45"/>
    </row>
    <row r="59" spans="1:9" s="26" customFormat="1" ht="26" x14ac:dyDescent="0.35">
      <c r="A59" s="29" t="s">
        <v>45</v>
      </c>
      <c r="B59" s="36">
        <v>75455</v>
      </c>
      <c r="C59" s="39">
        <v>77678</v>
      </c>
      <c r="D59" s="36">
        <v>72584</v>
      </c>
      <c r="E59" s="38">
        <f t="shared" si="11"/>
        <v>93.442158654960224</v>
      </c>
      <c r="F59" s="37">
        <f t="shared" si="12"/>
        <v>-2871</v>
      </c>
      <c r="G59" s="38">
        <f t="shared" si="13"/>
        <v>96.195083162149629</v>
      </c>
      <c r="H59" s="50"/>
      <c r="I59" s="46"/>
    </row>
    <row r="60" spans="1:9" s="26" customFormat="1" ht="27.65" customHeight="1" x14ac:dyDescent="0.35">
      <c r="A60" s="29" t="s">
        <v>46</v>
      </c>
      <c r="B60" s="36">
        <v>60380</v>
      </c>
      <c r="C60" s="39">
        <v>65719</v>
      </c>
      <c r="D60" s="36">
        <v>60625</v>
      </c>
      <c r="E60" s="38">
        <f t="shared" si="11"/>
        <v>92.248816932698304</v>
      </c>
      <c r="F60" s="37">
        <f t="shared" si="12"/>
        <v>245</v>
      </c>
      <c r="G60" s="38">
        <f t="shared" si="13"/>
        <v>100.40576349784698</v>
      </c>
      <c r="H60" s="50"/>
      <c r="I60" s="46"/>
    </row>
    <row r="61" spans="1:9" s="26" customFormat="1" ht="14.25" hidden="1" customHeight="1" x14ac:dyDescent="0.35">
      <c r="A61" s="29" t="s">
        <v>85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" x14ac:dyDescent="0.35">
      <c r="A62" s="29" t="s">
        <v>59</v>
      </c>
      <c r="B62" s="40">
        <v>15075</v>
      </c>
      <c r="C62" s="39">
        <v>11959</v>
      </c>
      <c r="D62" s="40">
        <v>11959</v>
      </c>
      <c r="E62" s="38">
        <f t="shared" si="11"/>
        <v>100</v>
      </c>
      <c r="F62" s="37">
        <f t="shared" si="12"/>
        <v>-3116</v>
      </c>
      <c r="G62" s="38">
        <f t="shared" si="13"/>
        <v>79.330016583747934</v>
      </c>
      <c r="H62" s="52"/>
      <c r="I62" s="47"/>
    </row>
    <row r="63" spans="1:9" s="30" customFormat="1" ht="15.5" x14ac:dyDescent="0.35">
      <c r="A63" s="29" t="s">
        <v>85</v>
      </c>
      <c r="B63" s="36">
        <v>0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0</v>
      </c>
      <c r="G63" s="38">
        <v>0</v>
      </c>
      <c r="H63" s="52"/>
      <c r="I63" s="47"/>
    </row>
    <row r="64" spans="1:9" s="30" customFormat="1" ht="26" x14ac:dyDescent="0.35">
      <c r="A64" s="27" t="s">
        <v>47</v>
      </c>
      <c r="B64" s="40">
        <v>136796</v>
      </c>
      <c r="C64" s="37">
        <v>234470</v>
      </c>
      <c r="D64" s="40">
        <v>157306</v>
      </c>
      <c r="E64" s="38">
        <f t="shared" si="11"/>
        <v>67.090032840022175</v>
      </c>
      <c r="F64" s="37">
        <f t="shared" si="12"/>
        <v>20510</v>
      </c>
      <c r="G64" s="38">
        <f t="shared" si="13"/>
        <v>114.99312845404836</v>
      </c>
      <c r="H64" s="52"/>
      <c r="I64" s="47"/>
    </row>
    <row r="65" spans="1:9" s="30" customFormat="1" ht="52" x14ac:dyDescent="0.35">
      <c r="A65" s="62" t="s">
        <v>78</v>
      </c>
      <c r="B65" s="40">
        <v>13910</v>
      </c>
      <c r="C65" s="37">
        <v>12546</v>
      </c>
      <c r="D65" s="40">
        <v>12546</v>
      </c>
      <c r="E65" s="38">
        <f t="shared" si="11"/>
        <v>100</v>
      </c>
      <c r="F65" s="37">
        <f t="shared" si="12"/>
        <v>-1364</v>
      </c>
      <c r="G65" s="38">
        <f t="shared" si="13"/>
        <v>90.194104960460095</v>
      </c>
      <c r="H65" s="52"/>
      <c r="I65" s="47"/>
    </row>
    <row r="66" spans="1:9" s="30" customFormat="1" ht="66" customHeight="1" x14ac:dyDescent="0.35">
      <c r="A66" s="65" t="s">
        <v>93</v>
      </c>
      <c r="B66" s="40">
        <v>2481</v>
      </c>
      <c r="C66" s="39">
        <v>11229</v>
      </c>
      <c r="D66" s="40">
        <v>7864</v>
      </c>
      <c r="E66" s="38">
        <f t="shared" si="11"/>
        <v>70.032950396295305</v>
      </c>
      <c r="F66" s="37">
        <f t="shared" si="12"/>
        <v>5383</v>
      </c>
      <c r="G66" s="38">
        <f t="shared" si="13"/>
        <v>316.968964127368</v>
      </c>
      <c r="H66" s="52"/>
      <c r="I66" s="47"/>
    </row>
    <row r="67" spans="1:9" s="30" customFormat="1" ht="66" customHeight="1" x14ac:dyDescent="0.35">
      <c r="A67" s="27" t="s">
        <v>100</v>
      </c>
      <c r="B67" s="40">
        <v>2206</v>
      </c>
      <c r="C67" s="37">
        <v>3544</v>
      </c>
      <c r="D67" s="40">
        <v>2249</v>
      </c>
      <c r="E67" s="38">
        <f t="shared" si="11"/>
        <v>63.459367945823928</v>
      </c>
      <c r="F67" s="37">
        <f t="shared" si="12"/>
        <v>43</v>
      </c>
      <c r="G67" s="38">
        <f t="shared" si="13"/>
        <v>101.94922937443336</v>
      </c>
      <c r="H67" s="52"/>
      <c r="I67" s="47"/>
    </row>
    <row r="68" spans="1:9" s="30" customFormat="1" ht="53.4" customHeight="1" x14ac:dyDescent="0.35">
      <c r="A68" s="31" t="s">
        <v>103</v>
      </c>
      <c r="B68" s="40">
        <v>95911</v>
      </c>
      <c r="C68" s="66">
        <v>0</v>
      </c>
      <c r="D68" s="40">
        <v>0</v>
      </c>
      <c r="E68" s="38" t="e">
        <f t="shared" si="11"/>
        <v>#DIV/0!</v>
      </c>
      <c r="F68" s="37">
        <f t="shared" si="12"/>
        <v>-95911</v>
      </c>
      <c r="G68" s="38">
        <f t="shared" si="13"/>
        <v>0</v>
      </c>
      <c r="H68" s="52"/>
      <c r="I68" s="47"/>
    </row>
    <row r="69" spans="1:9" s="30" customFormat="1" ht="81" customHeight="1" x14ac:dyDescent="0.35">
      <c r="A69" s="29" t="s">
        <v>109</v>
      </c>
      <c r="B69" s="40">
        <v>0</v>
      </c>
      <c r="C69" s="39">
        <v>1301</v>
      </c>
      <c r="D69" s="40">
        <v>1301</v>
      </c>
      <c r="E69" s="38">
        <f t="shared" si="11"/>
        <v>100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52.75" customHeight="1" x14ac:dyDescent="0.35">
      <c r="A70" s="29" t="s">
        <v>105</v>
      </c>
      <c r="B70" s="40">
        <v>2795</v>
      </c>
      <c r="C70" s="39">
        <v>0</v>
      </c>
      <c r="D70" s="40">
        <v>0</v>
      </c>
      <c r="E70" s="38" t="e">
        <f t="shared" si="11"/>
        <v>#DIV/0!</v>
      </c>
      <c r="F70" s="37">
        <f t="shared" si="12"/>
        <v>-2795</v>
      </c>
      <c r="G70" s="38">
        <f t="shared" si="13"/>
        <v>0</v>
      </c>
      <c r="H70" s="52"/>
      <c r="I70" s="47"/>
    </row>
    <row r="71" spans="1:9" s="30" customFormat="1" ht="53.4" customHeight="1" x14ac:dyDescent="0.35">
      <c r="A71" s="29" t="s">
        <v>60</v>
      </c>
      <c r="B71" s="40">
        <v>811</v>
      </c>
      <c r="C71" s="39">
        <v>700</v>
      </c>
      <c r="D71" s="40">
        <v>700</v>
      </c>
      <c r="E71" s="38">
        <f t="shared" si="11"/>
        <v>100</v>
      </c>
      <c r="F71" s="37">
        <f t="shared" si="12"/>
        <v>-111</v>
      </c>
      <c r="G71" s="38">
        <f t="shared" si="13"/>
        <v>86.313193588162761</v>
      </c>
      <c r="H71" s="52"/>
      <c r="I71" s="47"/>
    </row>
    <row r="72" spans="1:9" s="30" customFormat="1" ht="30" customHeight="1" x14ac:dyDescent="0.35">
      <c r="A72" s="61" t="s">
        <v>75</v>
      </c>
      <c r="B72" s="40">
        <v>3509</v>
      </c>
      <c r="C72" s="39">
        <v>2654</v>
      </c>
      <c r="D72" s="40">
        <v>2654</v>
      </c>
      <c r="E72" s="38">
        <f t="shared" si="11"/>
        <v>100</v>
      </c>
      <c r="F72" s="37">
        <f t="shared" si="12"/>
        <v>-855</v>
      </c>
      <c r="G72" s="38">
        <f t="shared" si="13"/>
        <v>75.634083784554008</v>
      </c>
      <c r="H72" s="52"/>
      <c r="I72" s="47"/>
    </row>
    <row r="73" spans="1:9" s="30" customFormat="1" ht="100.25" customHeight="1" x14ac:dyDescent="0.35">
      <c r="A73" s="61" t="s">
        <v>110</v>
      </c>
      <c r="B73" s="40">
        <v>0</v>
      </c>
      <c r="C73" s="39">
        <v>2128</v>
      </c>
      <c r="D73" s="40">
        <v>2128</v>
      </c>
      <c r="E73" s="38">
        <f t="shared" si="11"/>
        <v>100</v>
      </c>
      <c r="F73" s="37">
        <f t="shared" si="12"/>
        <v>2128</v>
      </c>
      <c r="G73" s="38" t="e">
        <f t="shared" si="13"/>
        <v>#DIV/0!</v>
      </c>
      <c r="H73" s="52"/>
      <c r="I73" s="47"/>
    </row>
    <row r="74" spans="1:9" s="30" customFormat="1" ht="68.400000000000006" customHeight="1" x14ac:dyDescent="0.35">
      <c r="A74" s="61" t="s">
        <v>91</v>
      </c>
      <c r="B74" s="40"/>
      <c r="C74" s="39">
        <v>0</v>
      </c>
      <c r="D74" s="40">
        <v>0</v>
      </c>
      <c r="E74" s="38" t="e">
        <f t="shared" si="11"/>
        <v>#DIV/0!</v>
      </c>
      <c r="F74" s="37">
        <f t="shared" si="12"/>
        <v>0</v>
      </c>
      <c r="G74" s="38" t="e">
        <f t="shared" si="13"/>
        <v>#DIV/0!</v>
      </c>
      <c r="H74" s="52"/>
      <c r="I74" s="47"/>
    </row>
    <row r="75" spans="1:9" s="30" customFormat="1" ht="66" customHeight="1" x14ac:dyDescent="0.35">
      <c r="A75" s="61" t="s">
        <v>86</v>
      </c>
      <c r="B75" s="40">
        <v>3606</v>
      </c>
      <c r="C75" s="39">
        <v>10690</v>
      </c>
      <c r="D75" s="40">
        <v>4977</v>
      </c>
      <c r="E75" s="38">
        <f t="shared" si="11"/>
        <v>46.557530402245092</v>
      </c>
      <c r="F75" s="37">
        <f t="shared" si="12"/>
        <v>1371</v>
      </c>
      <c r="G75" s="38">
        <f t="shared" si="13"/>
        <v>138.01996672212979</v>
      </c>
      <c r="H75" s="52"/>
      <c r="I75" s="47"/>
    </row>
    <row r="76" spans="1:9" s="30" customFormat="1" ht="55.25" customHeight="1" x14ac:dyDescent="0.35">
      <c r="A76" s="61" t="s">
        <v>92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5">
      <c r="A77" s="61" t="s">
        <v>76</v>
      </c>
      <c r="B77" s="40">
        <v>255</v>
      </c>
      <c r="C77" s="39">
        <v>10097</v>
      </c>
      <c r="D77" s="40">
        <v>102</v>
      </c>
      <c r="E77" s="38">
        <f t="shared" si="11"/>
        <v>1.0102010498167773</v>
      </c>
      <c r="F77" s="37">
        <f t="shared" si="12"/>
        <v>-153</v>
      </c>
      <c r="G77" s="38"/>
      <c r="H77" s="52"/>
      <c r="I77" s="47"/>
    </row>
    <row r="78" spans="1:9" s="30" customFormat="1" ht="40.5" customHeight="1" x14ac:dyDescent="0.35">
      <c r="A78" s="61" t="s">
        <v>98</v>
      </c>
      <c r="B78" s="40"/>
      <c r="C78" s="39">
        <v>143072</v>
      </c>
      <c r="D78" s="40">
        <v>106250</v>
      </c>
      <c r="E78" s="38">
        <f t="shared" si="11"/>
        <v>74.26330798479087</v>
      </c>
      <c r="F78" s="37">
        <f t="shared" si="12"/>
        <v>106250</v>
      </c>
      <c r="G78" s="38"/>
      <c r="H78" s="52"/>
      <c r="I78" s="47"/>
    </row>
    <row r="79" spans="1:9" s="30" customFormat="1" ht="30" customHeight="1" x14ac:dyDescent="0.35">
      <c r="A79" s="61" t="s">
        <v>77</v>
      </c>
      <c r="B79" s="40">
        <v>1435</v>
      </c>
      <c r="C79" s="39">
        <v>5232</v>
      </c>
      <c r="D79" s="40">
        <v>842</v>
      </c>
      <c r="E79" s="38">
        <f t="shared" si="11"/>
        <v>16.093272171253822</v>
      </c>
      <c r="F79" s="37">
        <f t="shared" si="12"/>
        <v>-593</v>
      </c>
      <c r="G79" s="38">
        <f t="shared" si="13"/>
        <v>58.675958188153309</v>
      </c>
      <c r="H79" s="52"/>
      <c r="I79" s="47"/>
    </row>
    <row r="80" spans="1:9" s="30" customFormat="1" ht="39" x14ac:dyDescent="0.35">
      <c r="A80" s="63" t="s">
        <v>99</v>
      </c>
      <c r="B80" s="40"/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5">
      <c r="A81" s="29" t="s">
        <v>79</v>
      </c>
      <c r="B81" s="40"/>
      <c r="C81" s="39">
        <v>0</v>
      </c>
      <c r="D81" s="40">
        <v>0</v>
      </c>
      <c r="E81" s="38" t="e">
        <f t="shared" si="11"/>
        <v>#DIV/0!</v>
      </c>
      <c r="F81" s="37">
        <f t="shared" si="12"/>
        <v>0</v>
      </c>
      <c r="G81" s="38" t="e">
        <f t="shared" si="13"/>
        <v>#DIV/0!</v>
      </c>
      <c r="H81" s="52"/>
      <c r="I81" s="47"/>
    </row>
    <row r="82" spans="1:9" s="30" customFormat="1" ht="71.400000000000006" customHeight="1" x14ac:dyDescent="0.35">
      <c r="A82" s="29" t="s">
        <v>81</v>
      </c>
      <c r="B82" s="40"/>
      <c r="C82" s="39">
        <v>1017</v>
      </c>
      <c r="D82" s="40">
        <v>264</v>
      </c>
      <c r="E82" s="38">
        <f t="shared" si="11"/>
        <v>25.958702064896755</v>
      </c>
      <c r="F82" s="37">
        <f t="shared" si="12"/>
        <v>264</v>
      </c>
      <c r="G82" s="38" t="e">
        <f t="shared" si="13"/>
        <v>#DIV/0!</v>
      </c>
      <c r="H82" s="52"/>
      <c r="I82" s="47"/>
    </row>
    <row r="83" spans="1:9" s="30" customFormat="1" ht="40.25" customHeight="1" x14ac:dyDescent="0.35">
      <c r="A83" s="29" t="s">
        <v>82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5">
      <c r="A84" s="29" t="s">
        <v>83</v>
      </c>
      <c r="B84" s="40"/>
      <c r="C84" s="39">
        <v>0</v>
      </c>
      <c r="D84" s="40">
        <v>0</v>
      </c>
      <c r="E84" s="38"/>
      <c r="F84" s="37">
        <f t="shared" si="12"/>
        <v>0</v>
      </c>
      <c r="G84" s="38" t="e">
        <f t="shared" si="13"/>
        <v>#DIV/0!</v>
      </c>
      <c r="H84" s="52"/>
      <c r="I84" s="47"/>
    </row>
    <row r="85" spans="1:9" s="30" customFormat="1" ht="81" customHeight="1" x14ac:dyDescent="0.35">
      <c r="A85" s="29" t="s">
        <v>84</v>
      </c>
      <c r="B85" s="40"/>
      <c r="C85" s="39">
        <v>0</v>
      </c>
      <c r="D85" s="40">
        <v>0</v>
      </c>
      <c r="E85" s="38"/>
      <c r="F85" s="37">
        <f t="shared" si="12"/>
        <v>0</v>
      </c>
      <c r="G85" s="38" t="e">
        <f t="shared" si="13"/>
        <v>#DIV/0!</v>
      </c>
      <c r="H85" s="52"/>
      <c r="I85" s="47"/>
    </row>
    <row r="86" spans="1:9" s="30" customFormat="1" ht="43.75" customHeight="1" x14ac:dyDescent="0.35">
      <c r="A86" s="29" t="s">
        <v>101</v>
      </c>
      <c r="B86" s="40"/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15" customHeight="1" x14ac:dyDescent="0.35">
      <c r="A87" s="29" t="s">
        <v>52</v>
      </c>
      <c r="B87" s="40">
        <v>9877</v>
      </c>
      <c r="C87" s="39">
        <v>30260</v>
      </c>
      <c r="D87" s="40">
        <v>15429</v>
      </c>
      <c r="E87" s="38">
        <f>D87/C87*100</f>
        <v>50.98810310641111</v>
      </c>
      <c r="F87" s="37">
        <f>D87-B87</f>
        <v>5552</v>
      </c>
      <c r="G87" s="38">
        <f t="shared" si="13"/>
        <v>156.21140022273968</v>
      </c>
      <c r="H87" s="52"/>
      <c r="I87" s="47"/>
    </row>
    <row r="88" spans="1:9" s="26" customFormat="1" ht="26" x14ac:dyDescent="0.35">
      <c r="A88" s="27" t="s">
        <v>48</v>
      </c>
      <c r="B88" s="40">
        <v>324021</v>
      </c>
      <c r="C88" s="37">
        <v>528172</v>
      </c>
      <c r="D88" s="40">
        <v>343604</v>
      </c>
      <c r="E88" s="38">
        <f t="shared" si="11"/>
        <v>65.055322887241275</v>
      </c>
      <c r="F88" s="37">
        <f t="shared" si="12"/>
        <v>19583</v>
      </c>
      <c r="G88" s="38">
        <f t="shared" si="13"/>
        <v>106.04374407831591</v>
      </c>
      <c r="H88" s="50"/>
      <c r="I88" s="46"/>
    </row>
    <row r="89" spans="1:9" s="26" customFormat="1" ht="52" x14ac:dyDescent="0.35">
      <c r="A89" s="29" t="s">
        <v>53</v>
      </c>
      <c r="B89" s="40">
        <v>116</v>
      </c>
      <c r="C89" s="41">
        <v>182</v>
      </c>
      <c r="D89" s="40">
        <v>117</v>
      </c>
      <c r="E89" s="38">
        <f t="shared" si="11"/>
        <v>64.285714285714292</v>
      </c>
      <c r="F89" s="37">
        <f t="shared" si="12"/>
        <v>1</v>
      </c>
      <c r="G89" s="38">
        <f t="shared" si="13"/>
        <v>100.86206896551724</v>
      </c>
      <c r="H89" s="50"/>
      <c r="I89" s="46"/>
    </row>
    <row r="90" spans="1:9" s="26" customFormat="1" ht="52" x14ac:dyDescent="0.35">
      <c r="A90" s="29" t="s">
        <v>54</v>
      </c>
      <c r="B90" s="40">
        <v>6826</v>
      </c>
      <c r="C90" s="41">
        <v>15648</v>
      </c>
      <c r="D90" s="40">
        <v>8515</v>
      </c>
      <c r="E90" s="38">
        <f t="shared" si="11"/>
        <v>54.415899795501019</v>
      </c>
      <c r="F90" s="37">
        <f t="shared" si="12"/>
        <v>1689</v>
      </c>
      <c r="G90" s="38">
        <f t="shared" si="13"/>
        <v>124.74362730735425</v>
      </c>
      <c r="H90" s="50"/>
      <c r="I90" s="46"/>
    </row>
    <row r="91" spans="1:9" s="26" customFormat="1" ht="65" x14ac:dyDescent="0.35">
      <c r="A91" s="29" t="s">
        <v>97</v>
      </c>
      <c r="B91" s="40">
        <v>2504</v>
      </c>
      <c r="C91" s="41">
        <v>11774</v>
      </c>
      <c r="D91" s="40">
        <v>5497</v>
      </c>
      <c r="E91" s="38">
        <f t="shared" si="11"/>
        <v>46.687616782741635</v>
      </c>
      <c r="F91" s="37">
        <f t="shared" si="12"/>
        <v>2993</v>
      </c>
      <c r="G91" s="38">
        <f t="shared" si="13"/>
        <v>219.5287539936102</v>
      </c>
      <c r="H91" s="50"/>
      <c r="I91" s="46"/>
    </row>
    <row r="92" spans="1:9" s="26" customFormat="1" ht="52" x14ac:dyDescent="0.35">
      <c r="A92" s="29" t="s">
        <v>73</v>
      </c>
      <c r="B92" s="40">
        <v>0</v>
      </c>
      <c r="C92" s="41">
        <v>2</v>
      </c>
      <c r="D92" s="40">
        <v>2</v>
      </c>
      <c r="E92" s="38">
        <v>0</v>
      </c>
      <c r="F92" s="37">
        <f t="shared" si="12"/>
        <v>2</v>
      </c>
      <c r="G92" s="38" t="e">
        <f t="shared" si="13"/>
        <v>#DIV/0!</v>
      </c>
      <c r="H92" s="50"/>
      <c r="I92" s="46"/>
    </row>
    <row r="93" spans="1:9" s="26" customFormat="1" ht="42" customHeight="1" x14ac:dyDescent="0.35">
      <c r="A93" s="29" t="s">
        <v>87</v>
      </c>
      <c r="B93" s="40">
        <v>35432</v>
      </c>
      <c r="C93" s="41">
        <v>0</v>
      </c>
      <c r="D93" s="40">
        <v>0</v>
      </c>
      <c r="E93" s="38">
        <v>0</v>
      </c>
      <c r="F93" s="37">
        <f t="shared" si="12"/>
        <v>-35432</v>
      </c>
      <c r="G93" s="38">
        <v>0</v>
      </c>
      <c r="H93" s="50"/>
      <c r="I93" s="46"/>
    </row>
    <row r="94" spans="1:9" s="26" customFormat="1" ht="68.400000000000006" customHeight="1" x14ac:dyDescent="0.35">
      <c r="A94" s="29" t="s">
        <v>88</v>
      </c>
      <c r="B94" s="40">
        <v>12133</v>
      </c>
      <c r="C94" s="41">
        <v>17811</v>
      </c>
      <c r="D94" s="40">
        <v>17850</v>
      </c>
      <c r="E94" s="38">
        <f t="shared" si="11"/>
        <v>100.21896580764695</v>
      </c>
      <c r="F94" s="37">
        <f t="shared" si="12"/>
        <v>5717</v>
      </c>
      <c r="G94" s="38">
        <v>0</v>
      </c>
      <c r="H94" s="50"/>
      <c r="I94" s="46"/>
    </row>
    <row r="95" spans="1:9" s="26" customFormat="1" ht="29" customHeight="1" x14ac:dyDescent="0.35">
      <c r="A95" s="29" t="s">
        <v>95</v>
      </c>
      <c r="B95" s="40">
        <v>0</v>
      </c>
      <c r="C95" s="41">
        <v>0</v>
      </c>
      <c r="D95" s="40">
        <v>0</v>
      </c>
      <c r="E95" s="38"/>
      <c r="F95" s="37">
        <f t="shared" si="12"/>
        <v>0</v>
      </c>
      <c r="G95" s="38"/>
      <c r="H95" s="50"/>
      <c r="I95" s="46"/>
    </row>
    <row r="96" spans="1:9" s="26" customFormat="1" ht="39" x14ac:dyDescent="0.35">
      <c r="A96" s="29" t="s">
        <v>74</v>
      </c>
      <c r="B96" s="40">
        <v>926</v>
      </c>
      <c r="C96" s="41">
        <v>1821</v>
      </c>
      <c r="D96" s="40">
        <v>1024</v>
      </c>
      <c r="E96" s="38">
        <f t="shared" si="11"/>
        <v>56.232839099395939</v>
      </c>
      <c r="F96" s="37">
        <f t="shared" si="12"/>
        <v>98</v>
      </c>
      <c r="G96" s="38">
        <f t="shared" si="13"/>
        <v>110.58315334773219</v>
      </c>
      <c r="H96" s="50"/>
      <c r="I96" s="46"/>
    </row>
    <row r="97" spans="1:9" s="26" customFormat="1" ht="39" x14ac:dyDescent="0.35">
      <c r="A97" s="29" t="s">
        <v>55</v>
      </c>
      <c r="B97" s="40">
        <v>549</v>
      </c>
      <c r="C97" s="41">
        <v>1169</v>
      </c>
      <c r="D97" s="40">
        <v>703</v>
      </c>
      <c r="E97" s="38">
        <f t="shared" si="11"/>
        <v>60.136869118905047</v>
      </c>
      <c r="F97" s="37">
        <f>D97-B97</f>
        <v>154</v>
      </c>
      <c r="G97" s="38">
        <v>0</v>
      </c>
      <c r="H97" s="50"/>
      <c r="I97" s="46"/>
    </row>
    <row r="98" spans="1:9" s="26" customFormat="1" ht="15.65" customHeight="1" x14ac:dyDescent="0.35">
      <c r="A98" s="29" t="s">
        <v>56</v>
      </c>
      <c r="B98" s="40">
        <v>265535</v>
      </c>
      <c r="C98" s="41">
        <v>479765</v>
      </c>
      <c r="D98" s="40">
        <v>309896</v>
      </c>
      <c r="E98" s="38">
        <f t="shared" si="11"/>
        <v>64.593290465123559</v>
      </c>
      <c r="F98" s="37">
        <f t="shared" si="12"/>
        <v>44361</v>
      </c>
      <c r="G98" s="38">
        <f t="shared" si="13"/>
        <v>116.70627224283052</v>
      </c>
      <c r="H98" s="50"/>
      <c r="I98" s="46"/>
    </row>
    <row r="99" spans="1:9" s="26" customFormat="1" ht="15.5" x14ac:dyDescent="0.35">
      <c r="A99" s="27" t="s">
        <v>49</v>
      </c>
      <c r="B99" s="40">
        <v>31773</v>
      </c>
      <c r="C99" s="37">
        <v>5175</v>
      </c>
      <c r="D99" s="40">
        <v>2858</v>
      </c>
      <c r="E99" s="38">
        <f t="shared" ref="E99:E101" si="14">D99/C99*100</f>
        <v>55.227053140096615</v>
      </c>
      <c r="F99" s="37">
        <f t="shared" ref="F99:F109" si="15">D99-B99</f>
        <v>-28915</v>
      </c>
      <c r="G99" s="38">
        <f t="shared" ref="G99:G109" si="16">D99/B99*100</f>
        <v>8.9950586976363578</v>
      </c>
      <c r="H99" s="50"/>
      <c r="I99" s="46"/>
    </row>
    <row r="100" spans="1:9" s="26" customFormat="1" ht="65" x14ac:dyDescent="0.35">
      <c r="A100" s="29" t="s">
        <v>57</v>
      </c>
      <c r="B100" s="40">
        <v>2792</v>
      </c>
      <c r="C100" s="41">
        <v>5175</v>
      </c>
      <c r="D100" s="40">
        <v>2858</v>
      </c>
      <c r="E100" s="38">
        <f t="shared" si="14"/>
        <v>55.227053140096615</v>
      </c>
      <c r="F100" s="37">
        <f t="shared" si="15"/>
        <v>66</v>
      </c>
      <c r="G100" s="38">
        <f t="shared" si="16"/>
        <v>102.36389684813754</v>
      </c>
      <c r="H100" s="50"/>
      <c r="I100" s="46"/>
    </row>
    <row r="101" spans="1:9" s="26" customFormat="1" ht="26" x14ac:dyDescent="0.35">
      <c r="A101" s="29" t="s">
        <v>102</v>
      </c>
      <c r="B101" s="40"/>
      <c r="C101" s="41">
        <v>0</v>
      </c>
      <c r="D101" s="40">
        <v>0</v>
      </c>
      <c r="E101" s="38" t="e">
        <f t="shared" si="14"/>
        <v>#DIV/0!</v>
      </c>
      <c r="F101" s="37">
        <f t="shared" si="15"/>
        <v>0</v>
      </c>
      <c r="G101" s="38">
        <v>0</v>
      </c>
      <c r="H101" s="50"/>
      <c r="I101" s="46"/>
    </row>
    <row r="102" spans="1:9" s="26" customFormat="1" ht="65" x14ac:dyDescent="0.35">
      <c r="A102" s="29" t="s">
        <v>104</v>
      </c>
      <c r="B102" s="40">
        <v>28981</v>
      </c>
      <c r="C102" s="41">
        <v>0</v>
      </c>
      <c r="D102" s="40">
        <v>0</v>
      </c>
      <c r="E102" s="38">
        <v>0</v>
      </c>
      <c r="F102" s="37">
        <f t="shared" si="15"/>
        <v>-28981</v>
      </c>
      <c r="G102" s="38">
        <v>0</v>
      </c>
      <c r="H102" s="50"/>
      <c r="I102" s="46"/>
    </row>
    <row r="103" spans="1:9" s="26" customFormat="1" ht="41" customHeight="1" x14ac:dyDescent="0.35">
      <c r="A103" s="29" t="s">
        <v>90</v>
      </c>
      <c r="B103" s="40">
        <v>0</v>
      </c>
      <c r="C103" s="41">
        <v>0</v>
      </c>
      <c r="D103" s="40">
        <v>0</v>
      </c>
      <c r="E103" s="38">
        <v>0</v>
      </c>
      <c r="F103" s="37">
        <f t="shared" si="15"/>
        <v>0</v>
      </c>
      <c r="G103" s="38">
        <v>0</v>
      </c>
      <c r="H103" s="50"/>
      <c r="I103" s="46"/>
    </row>
    <row r="104" spans="1:9" s="26" customFormat="1" ht="29" customHeight="1" x14ac:dyDescent="0.35">
      <c r="A104" s="29" t="s">
        <v>89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32" customFormat="1" ht="26" x14ac:dyDescent="0.35">
      <c r="A105" s="29" t="s">
        <v>58</v>
      </c>
      <c r="B105" s="40">
        <v>0</v>
      </c>
      <c r="C105" s="41">
        <v>0</v>
      </c>
      <c r="D105" s="40">
        <v>0</v>
      </c>
      <c r="E105" s="38">
        <v>0</v>
      </c>
      <c r="F105" s="37">
        <f t="shared" si="15"/>
        <v>0</v>
      </c>
      <c r="G105" s="38">
        <v>0</v>
      </c>
      <c r="H105" s="53"/>
      <c r="I105" s="48"/>
    </row>
    <row r="106" spans="1:9" s="32" customFormat="1" ht="29.4" customHeight="1" x14ac:dyDescent="0.35">
      <c r="A106" s="31" t="s">
        <v>112</v>
      </c>
      <c r="B106" s="40">
        <v>0</v>
      </c>
      <c r="C106" s="41">
        <v>100</v>
      </c>
      <c r="D106" s="40">
        <v>100</v>
      </c>
      <c r="E106" s="38">
        <v>0</v>
      </c>
      <c r="F106" s="37">
        <f t="shared" si="15"/>
        <v>100</v>
      </c>
      <c r="G106" s="38">
        <v>0</v>
      </c>
      <c r="H106" s="53"/>
      <c r="I106" s="48"/>
    </row>
    <row r="107" spans="1:9" s="32" customFormat="1" ht="13.25" customHeight="1" x14ac:dyDescent="0.35">
      <c r="A107" s="31" t="s">
        <v>50</v>
      </c>
      <c r="B107" s="40">
        <v>372</v>
      </c>
      <c r="C107" s="41">
        <v>1495</v>
      </c>
      <c r="D107" s="40">
        <v>1400</v>
      </c>
      <c r="E107" s="38">
        <v>0</v>
      </c>
      <c r="F107" s="37">
        <f t="shared" si="15"/>
        <v>1028</v>
      </c>
      <c r="G107" s="38">
        <v>0</v>
      </c>
      <c r="H107" s="53"/>
      <c r="I107" s="48"/>
    </row>
    <row r="108" spans="1:9" s="26" customFormat="1" ht="106.75" customHeight="1" x14ac:dyDescent="0.35">
      <c r="A108" s="27" t="s">
        <v>111</v>
      </c>
      <c r="B108" s="40">
        <v>0</v>
      </c>
      <c r="C108" s="37">
        <v>0</v>
      </c>
      <c r="D108" s="40">
        <v>-1</v>
      </c>
      <c r="E108" s="38">
        <v>0</v>
      </c>
      <c r="F108" s="37">
        <f t="shared" si="15"/>
        <v>-1</v>
      </c>
      <c r="G108" s="38">
        <v>0</v>
      </c>
      <c r="H108" s="50"/>
      <c r="I108" s="46"/>
    </row>
    <row r="109" spans="1:9" s="26" customFormat="1" ht="52" x14ac:dyDescent="0.35">
      <c r="A109" s="27" t="s">
        <v>51</v>
      </c>
      <c r="B109" s="40">
        <v>-2463</v>
      </c>
      <c r="C109" s="37">
        <v>-10906</v>
      </c>
      <c r="D109" s="40">
        <v>-10906</v>
      </c>
      <c r="E109" s="38">
        <f>D109/C109*100</f>
        <v>100</v>
      </c>
      <c r="F109" s="37">
        <f t="shared" si="15"/>
        <v>-8443</v>
      </c>
      <c r="G109" s="38">
        <f t="shared" si="16"/>
        <v>442.79334145351197</v>
      </c>
      <c r="H109" s="46"/>
      <c r="I109" s="46"/>
    </row>
    <row r="110" spans="1:9" ht="9.65" customHeight="1" x14ac:dyDescent="0.35">
      <c r="B110" s="4"/>
      <c r="C110" s="4"/>
      <c r="D110" s="4"/>
      <c r="E110" s="4"/>
      <c r="F110" s="4"/>
      <c r="G110" s="4"/>
    </row>
    <row r="111" spans="1:9" ht="9.65" customHeight="1" x14ac:dyDescent="0.35">
      <c r="B111" s="4"/>
      <c r="C111" s="4"/>
      <c r="D111" s="4"/>
      <c r="E111" s="4"/>
      <c r="F111" s="4"/>
      <c r="G111" s="4"/>
    </row>
    <row r="112" spans="1:9" x14ac:dyDescent="0.35">
      <c r="A112" s="56" t="s">
        <v>107</v>
      </c>
      <c r="B112" s="57"/>
      <c r="C112" s="57"/>
      <c r="D112" s="57"/>
      <c r="E112" s="57"/>
      <c r="F112" s="57"/>
      <c r="G112" s="57"/>
    </row>
    <row r="113" spans="1:7" x14ac:dyDescent="0.35">
      <c r="A113" s="56" t="s">
        <v>72</v>
      </c>
      <c r="B113" s="57"/>
      <c r="C113" s="57"/>
      <c r="D113" s="57"/>
      <c r="E113" s="57"/>
      <c r="F113" s="57"/>
      <c r="G113" s="67" t="s">
        <v>108</v>
      </c>
    </row>
    <row r="114" spans="1:7" ht="15.5" x14ac:dyDescent="0.35">
      <c r="A114" s="59"/>
      <c r="B114" s="58"/>
      <c r="C114" s="58"/>
      <c r="D114" s="58"/>
      <c r="E114" s="58"/>
      <c r="F114" s="58"/>
      <c r="G114" s="58"/>
    </row>
    <row r="115" spans="1:7" x14ac:dyDescent="0.35">
      <c r="B115" s="4"/>
      <c r="C115" s="4"/>
      <c r="D115" s="4"/>
      <c r="E115" s="4"/>
      <c r="F115" s="4"/>
      <c r="G115" s="4"/>
    </row>
    <row r="116" spans="1:7" x14ac:dyDescent="0.35">
      <c r="B116" s="4"/>
      <c r="C116" s="4"/>
      <c r="D116" s="4"/>
      <c r="E116" s="4"/>
      <c r="F116" s="4"/>
      <c r="G116" s="4"/>
    </row>
    <row r="117" spans="1:7" x14ac:dyDescent="0.35">
      <c r="B117" s="4"/>
      <c r="C117" s="4"/>
      <c r="D117" s="4"/>
      <c r="E117" s="4"/>
      <c r="F117" s="4"/>
      <c r="G117" s="4"/>
    </row>
    <row r="118" spans="1:7" x14ac:dyDescent="0.35">
      <c r="B118" s="4"/>
      <c r="C118" s="4"/>
      <c r="D118" s="4"/>
      <c r="E118" s="4"/>
      <c r="F118" s="4"/>
      <c r="G118" s="4"/>
    </row>
    <row r="119" spans="1:7" x14ac:dyDescent="0.35">
      <c r="B119" s="4"/>
      <c r="C119" s="4"/>
      <c r="D119" s="4"/>
      <c r="E119" s="4"/>
      <c r="F119" s="4"/>
      <c r="G119" s="4"/>
    </row>
    <row r="120" spans="1:7" x14ac:dyDescent="0.35">
      <c r="B120" s="4"/>
      <c r="C120" s="4"/>
      <c r="D120" s="4"/>
      <c r="E120" s="4"/>
      <c r="F120" s="4"/>
      <c r="G120" s="4"/>
    </row>
    <row r="121" spans="1:7" x14ac:dyDescent="0.35">
      <c r="B121" s="4"/>
      <c r="C121" s="4"/>
      <c r="D121" s="4"/>
      <c r="E121" s="4"/>
      <c r="F121" s="4"/>
      <c r="G121" s="4"/>
    </row>
    <row r="122" spans="1:7" x14ac:dyDescent="0.35">
      <c r="B122" s="4"/>
      <c r="C122" s="4"/>
      <c r="D122" s="4"/>
      <c r="E122" s="4"/>
      <c r="F122" s="4"/>
      <c r="G122" s="4"/>
    </row>
    <row r="123" spans="1:7" x14ac:dyDescent="0.35">
      <c r="B123" s="4"/>
      <c r="C123" s="4"/>
      <c r="D123" s="4"/>
      <c r="E123" s="4"/>
      <c r="F123" s="4"/>
      <c r="G123" s="4"/>
    </row>
    <row r="124" spans="1:7" x14ac:dyDescent="0.35">
      <c r="B124" s="4"/>
      <c r="C124" s="4"/>
      <c r="D124" s="4"/>
      <c r="E124" s="4"/>
      <c r="F124" s="4"/>
      <c r="G124" s="4"/>
    </row>
    <row r="125" spans="1:7" x14ac:dyDescent="0.35">
      <c r="B125" s="4"/>
      <c r="C125" s="4"/>
      <c r="D125" s="4"/>
      <c r="E125" s="4"/>
      <c r="F125" s="4"/>
      <c r="G125" s="4"/>
    </row>
    <row r="126" spans="1:7" x14ac:dyDescent="0.35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2024-10-24T20:11:34Z</dcterms:modified>
</cp:coreProperties>
</file>