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102024\доходы 01102024\"/>
    </mc:Choice>
  </mc:AlternateContent>
  <xr:revisionPtr revIDLastSave="0" documentId="13_ncr:1_{E1A6C335-8B49-42AC-BD79-65A728C4F2B8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Лист2!$A$1:$G$103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5" l="1"/>
  <c r="G65" i="5"/>
  <c r="B46" i="5" l="1"/>
  <c r="E66" i="5" l="1"/>
  <c r="F66" i="5"/>
  <c r="G66" i="5"/>
  <c r="G64" i="5" l="1"/>
  <c r="F64" i="5"/>
  <c r="E64" i="5"/>
  <c r="G19" i="5" l="1"/>
  <c r="F19" i="5"/>
  <c r="F77" i="5" l="1"/>
  <c r="F73" i="5"/>
  <c r="E83" i="5" l="1"/>
  <c r="F83" i="5"/>
  <c r="G83" i="5"/>
  <c r="F76" i="5" l="1"/>
  <c r="F87" i="5" l="1"/>
  <c r="E19" i="5"/>
  <c r="F69" i="5" l="1"/>
  <c r="E69" i="5"/>
  <c r="G37" i="5"/>
  <c r="G38" i="5"/>
  <c r="G39" i="5"/>
  <c r="G40" i="5"/>
  <c r="G41" i="5"/>
  <c r="D46" i="5" l="1"/>
  <c r="E53" i="5" l="1"/>
  <c r="F86" i="5" l="1"/>
  <c r="F85" i="5"/>
  <c r="F70" i="5"/>
  <c r="E70" i="5"/>
  <c r="F68" i="5"/>
  <c r="E68" i="5"/>
  <c r="F67" i="5"/>
  <c r="E67" i="5"/>
  <c r="F63" i="5"/>
  <c r="E63" i="5"/>
  <c r="G96" i="5" l="1"/>
  <c r="G93" i="5" l="1"/>
  <c r="G89" i="5"/>
  <c r="G75" i="5"/>
  <c r="G79" i="5"/>
  <c r="G74" i="5"/>
  <c r="G63" i="5"/>
  <c r="G62" i="5"/>
  <c r="G49" i="5"/>
  <c r="G34" i="5"/>
  <c r="G32" i="5"/>
  <c r="G60" i="5" l="1"/>
  <c r="F61" i="5"/>
  <c r="F72" i="5" l="1"/>
  <c r="F75" i="5" l="1"/>
  <c r="G35" i="5" l="1"/>
  <c r="G36" i="5"/>
  <c r="F35" i="5"/>
  <c r="C46" i="5" l="1"/>
  <c r="B29" i="5"/>
  <c r="F84" i="5" l="1"/>
  <c r="B22" i="5"/>
  <c r="B20" i="5" s="1"/>
  <c r="F96" i="5" l="1"/>
  <c r="F94" i="5"/>
  <c r="E89" i="5"/>
  <c r="F74" i="5"/>
  <c r="F71" i="5"/>
  <c r="E35" i="5" l="1"/>
  <c r="E36" i="5"/>
  <c r="E34" i="5"/>
  <c r="F34" i="5"/>
  <c r="G98" i="5" l="1"/>
  <c r="F98" i="5"/>
  <c r="F97" i="5"/>
  <c r="F95" i="5"/>
  <c r="F93" i="5"/>
  <c r="G92" i="5"/>
  <c r="F92" i="5"/>
  <c r="E92" i="5"/>
  <c r="G91" i="5"/>
  <c r="F91" i="5"/>
  <c r="E91" i="5"/>
  <c r="G90" i="5"/>
  <c r="F90" i="5"/>
  <c r="E90" i="5"/>
  <c r="F89" i="5"/>
  <c r="G82" i="5"/>
  <c r="F82" i="5"/>
  <c r="E82" i="5"/>
  <c r="G81" i="5"/>
  <c r="F81" i="5"/>
  <c r="E81" i="5"/>
  <c r="G80" i="5"/>
  <c r="F80" i="5"/>
  <c r="E80" i="5"/>
  <c r="F79" i="5"/>
  <c r="E79" i="5"/>
  <c r="F62" i="5"/>
  <c r="E62" i="5"/>
  <c r="F60" i="5"/>
  <c r="G59" i="5"/>
  <c r="F59" i="5"/>
  <c r="E59" i="5"/>
  <c r="G58" i="5"/>
  <c r="F58" i="5"/>
  <c r="E58" i="5"/>
  <c r="G57" i="5"/>
  <c r="F57" i="5"/>
  <c r="E57" i="5"/>
  <c r="G56" i="5"/>
  <c r="F56" i="5"/>
  <c r="E56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3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3" i="5"/>
  <c r="F54" i="5"/>
  <c r="F55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<sst xmlns="http://schemas.openxmlformats.org/spreadsheetml/2006/main" count="133" uniqueCount="107">
  <si>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</si>
  <si>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</si>
  <si>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</si>
  <si>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</si>
  <si>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</si>
  <si>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</si>
  <si>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</si>
  <si>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</si>
  <si>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</si>
  <si>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</si>
  <si>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</si>
  <si>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</si>
  <si>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</si>
  <si>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</si>
  <si>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</si>
  <si>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</si>
  <si>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</si>
  <si>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</si>
  <si>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</si>
  <si>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</si>
  <si>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</si>
  <si>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</si>
  <si>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</si>
  <si>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</si>
  <si>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</si>
  <si>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</si>
  <si>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</si>
  <si>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</si>
  <si>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</si>
  <si>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</si>
  <si>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</si>
  <si>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</si>
  <si>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</si>
  <si>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</si>
  <si>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</si>
  <si>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</si>
  <si>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</si>
  <si>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</si>
  <si>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</si>
  <si>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</si>
  <si>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</si>
  <si>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</si>
  <si>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</si>
  <si>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</si>
  <si>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</si>
  <si>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</si>
  <si>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</si>
  <si>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</si>
  <si>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</si>
  <si>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</si>
  <si>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</si>
  <si>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</si>
  <si>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</si>
  <si>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</si>
  <si>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</si>
  <si>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</si>
  <si>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</si>
  <si>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</si>
  <si>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</si>
  <si>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</si>
  <si>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</si>
  <si>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</si>
  <si>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</si>
  <si>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</si>
  <si>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</si>
  <si>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</si>
  <si>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</si>
  <si>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</si>
  <si>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</si>
  <si>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</si>
  <si>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</si>
  <si>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</si>
  <si>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</si>
  <si>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</si>
  <si>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</si>
  <si>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</si>
  <si>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</si>
  <si>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</si>
  <si>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</si>
  <si>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</si>
  <si>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</si>
  <si>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</si>
  <si>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</si>
  <si>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</si>
  <si>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</si>
  <si>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</si>
  <si>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</si>
  <si>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</si>
  <si>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</si>
  <si>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</si>
  <si>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</si>
  <si>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из местных бюджетов</t>
  </si>
  <si>
    <t>Прочие межбюджетные трансферты, передаваемые бюджетам муниципальных районов</t>
  </si>
  <si>
    <t xml:space="preserve">Утверждено в бюджете на 2024 год 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</si>
  <si>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</si>
  <si>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</si>
  <si>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И. о. начальника Финансово-экономического</t>
  </si>
  <si>
    <t>С. В. Рыжих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</si>
  <si>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</si>
  <si>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</si>
  <si>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Поступление налоговых и неналоговых доходов в бюджет муниципального района "Обоянский район" Курской области на 01.10.2024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</si>
  <si>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01.10.2023г </t>
  </si>
  <si>
    <t>Фактически поступило с начала года на 01.10.2024г.</t>
  </si>
  <si>
    <t>% выполнения фактических поступлений на 01.10.2024г. к плану 2024 года</t>
  </si>
  <si>
    <t>Отклонения факта на 01.10.2024г. от 01.10.2023г.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</si>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</sst>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3" fontId="33" fillId="0" borderId="1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5"/>
  <sheetViews>
    <sheetView tabSelected="1" view="pageBreakPreview" zoomScale="115" zoomScaleNormal="100" zoomScaleSheetLayoutView="115" workbookViewId="0">
      <selection activeCell="B8" sqref="B8"/>
    </sheetView>
  </sheetViews>
  <sheetFormatPr defaultRowHeight="14.4" x14ac:dyDescent="0.3"/>
  <cols>
    <col min="1" max="1" width="43.33203125" customWidth="1"/>
    <col min="2" max="2" width="11.88671875" customWidth="1"/>
    <col min="3" max="3" width="11.5546875" customWidth="1"/>
    <col min="4" max="4" width="11.88671875" customWidth="1"/>
    <col min="5" max="5" width="13" customWidth="1"/>
    <col min="6" max="6" width="12.44140625" customWidth="1"/>
    <col min="7" max="7" width="11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67" t="s">
        <v>100</v>
      </c>
      <c r="B1" s="67"/>
      <c r="C1" s="67"/>
      <c r="D1" s="67"/>
      <c r="E1" s="67"/>
      <c r="F1" s="68"/>
      <c r="G1" s="68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6" t="s">
        <v>20</v>
      </c>
      <c r="G3" s="66"/>
    </row>
    <row r="4" spans="1:9" ht="15.75" customHeight="1" x14ac:dyDescent="0.3">
      <c r="A4" s="70" t="s">
        <v>0</v>
      </c>
      <c r="B4" s="70"/>
      <c r="C4" s="70"/>
      <c r="D4" s="70"/>
      <c r="E4" s="70"/>
      <c r="F4" s="70"/>
      <c r="G4" s="70"/>
      <c r="H4" s="61" t="s">
        <v>68</v>
      </c>
      <c r="I4" s="61" t="s">
        <v>71</v>
      </c>
    </row>
    <row r="5" spans="1:9" s="2" customFormat="1" ht="44.25" customHeight="1" x14ac:dyDescent="0.25">
      <c r="A5" s="70"/>
      <c r="B5" s="70" t="s">
        <v>101</v>
      </c>
      <c r="C5" s="64" t="s">
        <v>93</v>
      </c>
      <c r="D5" s="70" t="s">
        <v>102</v>
      </c>
      <c r="E5" s="64" t="s">
        <v>103</v>
      </c>
      <c r="F5" s="69" t="s">
        <v>104</v>
      </c>
      <c r="G5" s="69"/>
      <c r="H5" s="62"/>
      <c r="I5" s="62"/>
    </row>
    <row r="6" spans="1:9" s="3" customFormat="1" ht="33" customHeight="1" x14ac:dyDescent="0.25">
      <c r="A6" s="70"/>
      <c r="B6" s="65"/>
      <c r="C6" s="65"/>
      <c r="D6" s="65"/>
      <c r="E6" s="65"/>
      <c r="F6" s="15" t="s">
        <v>40</v>
      </c>
      <c r="G6" s="15" t="s">
        <v>19</v>
      </c>
      <c r="H6" s="63"/>
      <c r="I6" s="63"/>
    </row>
    <row r="7" spans="1:9" s="25" customFormat="1" ht="15.6" x14ac:dyDescent="0.3">
      <c r="A7" s="24" t="s">
        <v>42</v>
      </c>
      <c r="B7" s="33">
        <v>609126</v>
      </c>
      <c r="C7" s="34">
        <v>1046991</v>
      </c>
      <c r="D7" s="33">
        <v>853311</v>
      </c>
      <c r="E7" s="35">
        <f>D7/C7*100</f>
        <v>81.501273649916754</v>
      </c>
      <c r="F7" s="34">
        <f>D7-B7</f>
        <v>244185</v>
      </c>
      <c r="G7" s="35">
        <f>D7/B7*100</f>
        <v>140.08776509293642</v>
      </c>
      <c r="H7" s="42"/>
      <c r="I7" s="42"/>
    </row>
    <row r="8" spans="1:9" ht="15.6" x14ac:dyDescent="0.3">
      <c r="A8" s="15" t="s">
        <v>35</v>
      </c>
      <c r="B8" s="6">
        <v>139565</v>
      </c>
      <c r="C8" s="6">
        <v>229398</v>
      </c>
      <c r="D8" s="6">
        <v>174492</v>
      </c>
      <c r="E8" s="16">
        <f>(D8/C8)*100</f>
        <v>76.065179295373113</v>
      </c>
      <c r="F8" s="6">
        <f t="shared" ref="F8" si="0">F10+F11</f>
        <v>34927</v>
      </c>
      <c r="G8" s="16">
        <f>(D8/B8)*100</f>
        <v>125.02561530469674</v>
      </c>
      <c r="H8" s="43"/>
      <c r="I8" s="43"/>
    </row>
    <row r="9" spans="1:9" ht="15.6" x14ac:dyDescent="0.3">
      <c r="A9" s="17" t="s">
        <v>21</v>
      </c>
      <c r="B9" s="6"/>
      <c r="C9" s="60"/>
      <c r="D9" s="6"/>
      <c r="E9" s="16"/>
      <c r="F9" s="6"/>
      <c r="G9" s="16"/>
      <c r="H9" s="43"/>
      <c r="I9" s="43"/>
    </row>
    <row r="10" spans="1:9" ht="15.6" x14ac:dyDescent="0.3">
      <c r="A10" s="15" t="s">
        <v>11</v>
      </c>
      <c r="B10" s="6">
        <v>118059</v>
      </c>
      <c r="C10" s="6">
        <v>194683</v>
      </c>
      <c r="D10" s="6">
        <v>148123</v>
      </c>
      <c r="E10" s="16">
        <f>(D10/C10)*100</f>
        <v>76.084198414859031</v>
      </c>
      <c r="F10" s="6">
        <f>F14+F20+F29+F34+F35+F36+F37+F38+F42</f>
        <v>30064</v>
      </c>
      <c r="G10" s="16">
        <f>(D10/B10)*100</f>
        <v>125.46523348495245</v>
      </c>
      <c r="H10" s="43"/>
      <c r="I10" s="43"/>
    </row>
    <row r="11" spans="1:9" ht="21" customHeight="1" x14ac:dyDescent="0.3">
      <c r="A11" s="15" t="s">
        <v>10</v>
      </c>
      <c r="B11" s="6">
        <v>21506</v>
      </c>
      <c r="C11" s="6">
        <v>34715</v>
      </c>
      <c r="D11" s="6">
        <v>26369</v>
      </c>
      <c r="E11" s="16">
        <f>(D11/C11)*100</f>
        <v>75.958519372029386</v>
      </c>
      <c r="F11" s="6">
        <f>F45+F46+F49+F50+F51+F52+F53+F54+F55</f>
        <v>4863</v>
      </c>
      <c r="G11" s="16">
        <f>(D11/B11)*100</f>
        <v>122.61229424346693</v>
      </c>
      <c r="H11" s="43"/>
      <c r="I11" s="43"/>
    </row>
    <row r="12" spans="1:9" ht="15.6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v>98400</v>
      </c>
      <c r="C14" s="7">
        <v>163620</v>
      </c>
      <c r="D14" s="7">
        <v>122383</v>
      </c>
      <c r="E14" s="18">
        <f>(D14/C14)*100</f>
        <v>74.797090820193134</v>
      </c>
      <c r="F14" s="10">
        <f>D14-B14</f>
        <v>23983</v>
      </c>
      <c r="G14" s="18">
        <f>(D14/B14)*100</f>
        <v>124.37296747967478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95648</v>
      </c>
      <c r="C16" s="13">
        <v>155207</v>
      </c>
      <c r="D16" s="13">
        <v>113424</v>
      </c>
      <c r="E16" s="21">
        <f>(D16/C16)*100</f>
        <v>73.079178129852394</v>
      </c>
      <c r="F16" s="13">
        <f>D16-B16</f>
        <v>17776</v>
      </c>
      <c r="G16" s="21">
        <f>(D16/B16)*100</f>
        <v>118.58481097356976</v>
      </c>
      <c r="H16" s="54" t="s">
        <v>67</v>
      </c>
      <c r="I16" s="51"/>
    </row>
    <row r="17" spans="1:9" s="8" customFormat="1" ht="71.400000000000006" x14ac:dyDescent="0.3">
      <c r="A17" s="22" t="s">
        <v>39</v>
      </c>
      <c r="B17" s="13">
        <v>772</v>
      </c>
      <c r="C17" s="13">
        <v>785</v>
      </c>
      <c r="D17" s="13">
        <v>486</v>
      </c>
      <c r="E17" s="21">
        <f>(D17/C17)*100</f>
        <v>61.910828025477706</v>
      </c>
      <c r="F17" s="13">
        <f>D17-B17</f>
        <v>-286</v>
      </c>
      <c r="G17" s="21">
        <f>(D17/B17)*100</f>
        <v>62.953367875647672</v>
      </c>
      <c r="H17" s="54" t="s">
        <v>67</v>
      </c>
      <c r="I17" s="51"/>
    </row>
    <row r="18" spans="1:9" s="8" customFormat="1" ht="30.6" x14ac:dyDescent="0.3">
      <c r="A18" s="22" t="s">
        <v>23</v>
      </c>
      <c r="B18" s="13">
        <v>1168</v>
      </c>
      <c r="C18" s="13">
        <v>1358</v>
      </c>
      <c r="D18" s="13">
        <v>1529</v>
      </c>
      <c r="E18" s="21">
        <f>(D18/C18)*100</f>
        <v>112.59204712812961</v>
      </c>
      <c r="F18" s="13">
        <f>D18-B18</f>
        <v>361</v>
      </c>
      <c r="G18" s="21">
        <f>(D18/B18)*100</f>
        <v>130.90753424657535</v>
      </c>
      <c r="H18" s="54" t="s">
        <v>67</v>
      </c>
      <c r="I18" s="51"/>
    </row>
    <row r="19" spans="1:9" s="8" customFormat="1" ht="61.2" x14ac:dyDescent="0.3">
      <c r="A19" s="22" t="s">
        <v>83</v>
      </c>
      <c r="B19" s="13">
        <v>812</v>
      </c>
      <c r="C19" s="13">
        <v>6270</v>
      </c>
      <c r="D19" s="13">
        <v>6944</v>
      </c>
      <c r="E19" s="21">
        <f>(D19/C19)*100</f>
        <v>110.74960127591706</v>
      </c>
      <c r="F19" s="13">
        <f>D19-B19</f>
        <v>6132</v>
      </c>
      <c r="G19" s="21">
        <f>(D19/B19)*100</f>
        <v>855.17241379310337</v>
      </c>
      <c r="H19" s="54"/>
      <c r="I19" s="51"/>
    </row>
    <row r="20" spans="1:9" s="8" customFormat="1" ht="28.2" x14ac:dyDescent="0.3">
      <c r="A20" s="20" t="s">
        <v>3</v>
      </c>
      <c r="B20" s="7">
        <f>B22</f>
        <v>10050</v>
      </c>
      <c r="C20" s="7">
        <f>C22</f>
        <v>13928</v>
      </c>
      <c r="D20" s="7">
        <f>D22</f>
        <v>9960</v>
      </c>
      <c r="E20" s="18">
        <f>(D20/C20)*100</f>
        <v>71.51062607696727</v>
      </c>
      <c r="F20" s="10">
        <f>D20-B20</f>
        <v>-90</v>
      </c>
      <c r="G20" s="18">
        <f>(D20/B20)*100</f>
        <v>99.104477611940297</v>
      </c>
      <c r="H20" s="54" t="s">
        <v>66</v>
      </c>
      <c r="I20" s="51"/>
    </row>
    <row r="21" spans="1:9" s="8" customFormat="1" ht="15.6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10050</v>
      </c>
      <c r="C22" s="9">
        <f>C24+C25+C26+C27+C28</f>
        <v>13928</v>
      </c>
      <c r="D22" s="9">
        <f>D24+D25+D26+D27+D28</f>
        <v>9960</v>
      </c>
      <c r="E22" s="21">
        <f t="shared" ref="E22" si="1">(D22/C22)*100</f>
        <v>71.51062607696727</v>
      </c>
      <c r="F22" s="13">
        <f t="shared" ref="F22" si="2">D22-B22</f>
        <v>-90</v>
      </c>
      <c r="G22" s="21">
        <f>(D22/B22)*100</f>
        <v>99.104477611940297</v>
      </c>
      <c r="H22" s="54"/>
      <c r="I22" s="51"/>
    </row>
    <row r="23" spans="1:9" s="8" customFormat="1" ht="15.6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5148</v>
      </c>
      <c r="C24" s="13">
        <v>7264</v>
      </c>
      <c r="D24" s="13">
        <v>5168</v>
      </c>
      <c r="E24" s="21">
        <f>(D24/C24)*100</f>
        <v>71.145374449339201</v>
      </c>
      <c r="F24" s="13">
        <f>D24-B24</f>
        <v>20</v>
      </c>
      <c r="G24" s="21">
        <f>(D24/B24)*100</f>
        <v>100.38850038850038</v>
      </c>
      <c r="H24" s="54"/>
      <c r="I24" s="51"/>
    </row>
    <row r="25" spans="1:9" s="8" customFormat="1" ht="40.799999999999997" x14ac:dyDescent="0.3">
      <c r="A25" s="23" t="s">
        <v>26</v>
      </c>
      <c r="B25" s="13">
        <v>28</v>
      </c>
      <c r="C25" s="13">
        <v>35</v>
      </c>
      <c r="D25" s="13">
        <v>30</v>
      </c>
      <c r="E25" s="21">
        <f>(D25/C25)*100</f>
        <v>85.714285714285708</v>
      </c>
      <c r="F25" s="13">
        <f>D25-B25</f>
        <v>2</v>
      </c>
      <c r="G25" s="21">
        <f>(D25/B25)*100</f>
        <v>107.14285714285714</v>
      </c>
      <c r="H25" s="54"/>
      <c r="I25" s="51"/>
    </row>
    <row r="26" spans="1:9" s="8" customFormat="1" ht="40.799999999999997" x14ac:dyDescent="0.3">
      <c r="A26" s="23" t="s">
        <v>27</v>
      </c>
      <c r="B26" s="13">
        <v>5478</v>
      </c>
      <c r="C26" s="13">
        <v>7532</v>
      </c>
      <c r="D26" s="13">
        <v>5429</v>
      </c>
      <c r="E26" s="21">
        <f>(D26/C26)*100</f>
        <v>72.079129049389266</v>
      </c>
      <c r="F26" s="13">
        <f>D26-B26</f>
        <v>-49</v>
      </c>
      <c r="G26" s="21">
        <f>(D26/B26)*100</f>
        <v>99.105512960934647</v>
      </c>
      <c r="H26" s="54"/>
      <c r="I26" s="51"/>
    </row>
    <row r="27" spans="1:9" s="8" customFormat="1" ht="40.799999999999997" x14ac:dyDescent="0.3">
      <c r="A27" s="23" t="s">
        <v>28</v>
      </c>
      <c r="B27" s="9">
        <v>-604</v>
      </c>
      <c r="C27" s="13">
        <v>-903</v>
      </c>
      <c r="D27" s="9">
        <v>-667</v>
      </c>
      <c r="E27" s="21">
        <f>(D27/C27)*100</f>
        <v>73.864894795127356</v>
      </c>
      <c r="F27" s="13">
        <f>D27-B27</f>
        <v>-63</v>
      </c>
      <c r="G27" s="21">
        <f>(D27/B27)*100</f>
        <v>110.43046357615893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2750</v>
      </c>
      <c r="C29" s="7">
        <f>C31+C32+C33</f>
        <v>5227</v>
      </c>
      <c r="D29" s="7">
        <f>D31+D32+D33</f>
        <v>6048</v>
      </c>
      <c r="E29" s="18">
        <f>(D29/C29)*100</f>
        <v>115.70690644729291</v>
      </c>
      <c r="F29" s="10">
        <f>D29-B29</f>
        <v>3298</v>
      </c>
      <c r="G29" s="18">
        <f>(D29/B29)*100</f>
        <v>219.92727272727274</v>
      </c>
      <c r="H29" s="54" t="s">
        <v>67</v>
      </c>
      <c r="I29" s="51"/>
    </row>
    <row r="30" spans="1:9" s="8" customFormat="1" ht="15.6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2002</v>
      </c>
      <c r="C31" s="13">
        <v>4141</v>
      </c>
      <c r="D31" s="13">
        <v>4927</v>
      </c>
      <c r="E31" s="21">
        <f>(D31/C31)*100</f>
        <v>118.98092248249215</v>
      </c>
      <c r="F31" s="13">
        <f t="shared" ref="F31:F36" si="3">D31-B31</f>
        <v>2925</v>
      </c>
      <c r="G31" s="21">
        <f>(D31/B31)*100</f>
        <v>246.10389610389612</v>
      </c>
      <c r="H31" s="54" t="s">
        <v>67</v>
      </c>
      <c r="I31" s="51"/>
    </row>
    <row r="32" spans="1:9" s="8" customFormat="1" ht="36" x14ac:dyDescent="0.3">
      <c r="A32" s="19" t="s">
        <v>31</v>
      </c>
      <c r="B32" s="13">
        <v>748</v>
      </c>
      <c r="C32" s="13">
        <v>1086</v>
      </c>
      <c r="D32" s="13">
        <v>1121</v>
      </c>
      <c r="E32" s="21">
        <f>(D32/C32)*100</f>
        <v>103.22283609576428</v>
      </c>
      <c r="F32" s="13">
        <f t="shared" si="3"/>
        <v>373</v>
      </c>
      <c r="G32" s="21">
        <f>(D32/B32)*100</f>
        <v>149.86631016042782</v>
      </c>
      <c r="H32" s="54" t="s">
        <v>67</v>
      </c>
      <c r="I32" s="51"/>
    </row>
    <row r="33" spans="1:9" s="8" customFormat="1" ht="24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4336</v>
      </c>
      <c r="C34" s="10">
        <v>7315</v>
      </c>
      <c r="D34" s="10">
        <v>6440</v>
      </c>
      <c r="E34" s="21">
        <f>(D34/C34)*100</f>
        <v>88.038277511961724</v>
      </c>
      <c r="F34" s="10">
        <f t="shared" si="3"/>
        <v>2104</v>
      </c>
      <c r="G34" s="21">
        <f>(D34/B34)*100</f>
        <v>148.52398523985241</v>
      </c>
      <c r="H34" s="54" t="s">
        <v>67</v>
      </c>
      <c r="I34" s="43"/>
    </row>
    <row r="35" spans="1:9" ht="28.2" x14ac:dyDescent="0.3">
      <c r="A35" s="20" t="s">
        <v>5</v>
      </c>
      <c r="B35" s="10">
        <v>-149</v>
      </c>
      <c r="C35" s="10">
        <v>0</v>
      </c>
      <c r="D35" s="10">
        <v>1</v>
      </c>
      <c r="E35" s="21" t="e">
        <f>(D35/C35)*100</f>
        <v>#DIV/0!</v>
      </c>
      <c r="F35" s="10">
        <f t="shared" si="3"/>
        <v>150</v>
      </c>
      <c r="G35" s="18">
        <f t="shared" ref="G35:G41" si="4">(D35/B35)*100</f>
        <v>-0.67114093959731547</v>
      </c>
      <c r="H35" s="54" t="s">
        <v>67</v>
      </c>
      <c r="I35" s="43"/>
    </row>
    <row r="36" spans="1:9" ht="16.95" customHeight="1" x14ac:dyDescent="0.3">
      <c r="A36" s="20" t="s">
        <v>6</v>
      </c>
      <c r="B36" s="10">
        <v>381</v>
      </c>
      <c r="C36" s="10">
        <v>554</v>
      </c>
      <c r="D36" s="10">
        <v>552</v>
      </c>
      <c r="E36" s="21">
        <f>(D36/C36)*100</f>
        <v>99.638989169675085</v>
      </c>
      <c r="F36" s="10">
        <f t="shared" si="3"/>
        <v>171</v>
      </c>
      <c r="G36" s="18">
        <f t="shared" si="4"/>
        <v>144.88188976377953</v>
      </c>
      <c r="H36" s="54" t="s">
        <v>67</v>
      </c>
      <c r="I36" s="43"/>
    </row>
    <row r="37" spans="1:9" ht="15.6" hidden="1" x14ac:dyDescent="0.3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6" hidden="1" x14ac:dyDescent="0.3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6" hidden="1" x14ac:dyDescent="0.3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6" hidden="1" x14ac:dyDescent="0.3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6" hidden="1" x14ac:dyDescent="0.3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">
      <c r="A42" s="20" t="s">
        <v>9</v>
      </c>
      <c r="B42" s="10">
        <v>2291</v>
      </c>
      <c r="C42" s="10">
        <v>4039</v>
      </c>
      <c r="D42" s="10">
        <v>2739</v>
      </c>
      <c r="E42" s="18">
        <f t="shared" ref="E42:E46" si="5">(D42/C42)*100</f>
        <v>67.813815300817041</v>
      </c>
      <c r="F42" s="10">
        <f t="shared" ref="F42:F46" si="6">D42-B42</f>
        <v>448</v>
      </c>
      <c r="G42" s="18">
        <f t="shared" ref="G42:G46" si="7">(D42/B42)*100</f>
        <v>119.55477957223918</v>
      </c>
      <c r="H42" s="54" t="s">
        <v>67</v>
      </c>
      <c r="I42" s="54" t="s">
        <v>61</v>
      </c>
    </row>
    <row r="43" spans="1:9" ht="25.95" hidden="1" customHeight="1" x14ac:dyDescent="0.3">
      <c r="A43" s="20" t="s">
        <v>85</v>
      </c>
      <c r="B43" s="10"/>
      <c r="C43" s="10">
        <v>2</v>
      </c>
      <c r="D43" s="10">
        <v>2</v>
      </c>
      <c r="E43" s="18"/>
      <c r="F43" s="10"/>
      <c r="G43" s="18"/>
      <c r="H43" s="54"/>
      <c r="I43" s="54"/>
    </row>
    <row r="44" spans="1:9" ht="25.95" hidden="1" customHeight="1" x14ac:dyDescent="0.3">
      <c r="A44" s="20" t="s">
        <v>85</v>
      </c>
      <c r="B44" s="10"/>
      <c r="C44" s="10"/>
      <c r="D44" s="10"/>
      <c r="E44" s="18"/>
      <c r="F44" s="10"/>
      <c r="G44" s="18"/>
      <c r="H44" s="54"/>
      <c r="I44" s="54"/>
    </row>
    <row r="45" spans="1:9" ht="27.6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6"/>
        <v>0</v>
      </c>
      <c r="G45" s="18">
        <v>0</v>
      </c>
      <c r="H45" s="54" t="s">
        <v>69</v>
      </c>
      <c r="I45" s="54" t="s">
        <v>62</v>
      </c>
    </row>
    <row r="46" spans="1:9" ht="41.4" customHeight="1" x14ac:dyDescent="0.3">
      <c r="A46" s="20" t="s">
        <v>13</v>
      </c>
      <c r="B46" s="7">
        <f>B48</f>
        <v>13968</v>
      </c>
      <c r="C46" s="7">
        <f>C48</f>
        <v>20894</v>
      </c>
      <c r="D46" s="7">
        <f>D48</f>
        <v>14034</v>
      </c>
      <c r="E46" s="18">
        <f t="shared" si="5"/>
        <v>67.167607925720304</v>
      </c>
      <c r="F46" s="10">
        <f t="shared" si="6"/>
        <v>66</v>
      </c>
      <c r="G46" s="18">
        <f t="shared" si="7"/>
        <v>100.47250859106529</v>
      </c>
      <c r="H46" s="54" t="s">
        <v>69</v>
      </c>
      <c r="I46" s="54" t="s">
        <v>63</v>
      </c>
    </row>
    <row r="47" spans="1:9" s="8" customFormat="1" ht="15.6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5.6" x14ac:dyDescent="0.3">
      <c r="A48" s="19" t="s">
        <v>33</v>
      </c>
      <c r="B48" s="11">
        <v>13968</v>
      </c>
      <c r="C48" s="13">
        <v>20894</v>
      </c>
      <c r="D48" s="11">
        <v>14034</v>
      </c>
      <c r="E48" s="21">
        <f>(D48/C48)*100</f>
        <v>67.167607925720304</v>
      </c>
      <c r="F48" s="13">
        <f>D48-B48</f>
        <v>66</v>
      </c>
      <c r="G48" s="21">
        <f>(D48/B48)*100</f>
        <v>100.47250859106529</v>
      </c>
      <c r="H48" s="54"/>
      <c r="I48" s="51"/>
    </row>
    <row r="49" spans="1:9" ht="16.2" customHeight="1" x14ac:dyDescent="0.3">
      <c r="A49" s="20" t="s">
        <v>14</v>
      </c>
      <c r="B49" s="12">
        <v>46</v>
      </c>
      <c r="C49" s="10">
        <v>219</v>
      </c>
      <c r="D49" s="12">
        <v>219</v>
      </c>
      <c r="E49" s="18">
        <f t="shared" ref="E49" si="8">(D49/C49)*100</f>
        <v>100</v>
      </c>
      <c r="F49" s="10">
        <f t="shared" ref="F49:F51" si="9">D49-B49</f>
        <v>173</v>
      </c>
      <c r="G49" s="21">
        <f>(D49/B49)*100</f>
        <v>476.08695652173918</v>
      </c>
      <c r="H49" s="54" t="s">
        <v>65</v>
      </c>
      <c r="I49" s="43"/>
    </row>
    <row r="50" spans="1:9" ht="15.6" hidden="1" x14ac:dyDescent="0.3">
      <c r="A50" s="20" t="s">
        <v>41</v>
      </c>
      <c r="B50" s="12"/>
      <c r="C50" s="10"/>
      <c r="D50" s="12"/>
      <c r="E50" s="18">
        <v>0</v>
      </c>
      <c r="F50" s="10">
        <f t="shared" si="9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3106</v>
      </c>
      <c r="C51" s="10">
        <v>4021</v>
      </c>
      <c r="D51" s="12">
        <v>2892</v>
      </c>
      <c r="E51" s="18">
        <f>(D51/C51)*100</f>
        <v>71.922407361352896</v>
      </c>
      <c r="F51" s="10">
        <f t="shared" si="9"/>
        <v>-214</v>
      </c>
      <c r="G51" s="18">
        <f>(D51/B51)*100</f>
        <v>93.110109465550551</v>
      </c>
      <c r="H51" s="54" t="s">
        <v>64</v>
      </c>
      <c r="I51" s="54" t="s">
        <v>64</v>
      </c>
    </row>
    <row r="52" spans="1:9" ht="17.399999999999999" customHeight="1" x14ac:dyDescent="0.3">
      <c r="A52" s="20" t="s">
        <v>18</v>
      </c>
      <c r="B52" s="12">
        <v>3605</v>
      </c>
      <c r="C52" s="10">
        <v>8311</v>
      </c>
      <c r="D52" s="12">
        <v>8336</v>
      </c>
      <c r="E52" s="18">
        <f>(D52/C52)*100</f>
        <v>100.30080616051016</v>
      </c>
      <c r="F52" s="10">
        <f>D52-B52</f>
        <v>4731</v>
      </c>
      <c r="G52" s="18">
        <f>(D52/B52)*100</f>
        <v>231.23439667128989</v>
      </c>
      <c r="H52" s="54" t="s">
        <v>69</v>
      </c>
      <c r="I52" s="54" t="s">
        <v>63</v>
      </c>
    </row>
    <row r="53" spans="1:9" ht="17.399999999999999" customHeight="1" x14ac:dyDescent="0.3">
      <c r="A53" s="20" t="s">
        <v>15</v>
      </c>
      <c r="B53" s="12">
        <v>668</v>
      </c>
      <c r="C53" s="10">
        <v>911</v>
      </c>
      <c r="D53" s="12">
        <v>711</v>
      </c>
      <c r="E53" s="18">
        <f>(D53/C53)*100</f>
        <v>78.04610318331504</v>
      </c>
      <c r="F53" s="10">
        <f>D53-B53</f>
        <v>43</v>
      </c>
      <c r="G53" s="18">
        <f>(D53/B53)*100</f>
        <v>106.43712574850299</v>
      </c>
      <c r="H53" s="54" t="s">
        <v>70</v>
      </c>
      <c r="I53" s="54" t="s">
        <v>62</v>
      </c>
    </row>
    <row r="54" spans="1:9" ht="17.399999999999999" customHeight="1" x14ac:dyDescent="0.3">
      <c r="A54" s="20" t="s">
        <v>16</v>
      </c>
      <c r="B54" s="12">
        <v>0</v>
      </c>
      <c r="C54" s="10">
        <v>0</v>
      </c>
      <c r="D54" s="12">
        <v>-6</v>
      </c>
      <c r="E54" s="18">
        <v>0</v>
      </c>
      <c r="F54" s="10">
        <f>D54-B54</f>
        <v>-6</v>
      </c>
      <c r="G54" s="18">
        <v>0</v>
      </c>
      <c r="H54" s="54" t="s">
        <v>69</v>
      </c>
      <c r="I54" s="54" t="s">
        <v>62</v>
      </c>
    </row>
    <row r="55" spans="1:9" ht="15.6" x14ac:dyDescent="0.3">
      <c r="A55" s="20" t="s">
        <v>17</v>
      </c>
      <c r="B55" s="12">
        <v>113</v>
      </c>
      <c r="C55" s="10">
        <v>359</v>
      </c>
      <c r="D55" s="12">
        <v>183</v>
      </c>
      <c r="E55" s="18">
        <v>0</v>
      </c>
      <c r="F55" s="10">
        <f>D55-B55</f>
        <v>70</v>
      </c>
      <c r="G55" s="18">
        <v>0</v>
      </c>
      <c r="H55" s="54"/>
      <c r="I55" s="54"/>
    </row>
    <row r="56" spans="1:9" s="26" customFormat="1" ht="15.6" customHeight="1" x14ac:dyDescent="0.3">
      <c r="A56" s="24" t="s">
        <v>43</v>
      </c>
      <c r="B56" s="33">
        <v>469561</v>
      </c>
      <c r="C56" s="34">
        <v>817593</v>
      </c>
      <c r="D56" s="33">
        <v>678819</v>
      </c>
      <c r="E56" s="35">
        <f t="shared" ref="E56:E90" si="10">D56/C56*100</f>
        <v>83.026518084181248</v>
      </c>
      <c r="F56" s="34">
        <f t="shared" ref="F56:F90" si="11">D56-B56</f>
        <v>209258</v>
      </c>
      <c r="G56" s="35">
        <f t="shared" ref="G56:G90" si="12">D56/B56*100</f>
        <v>144.56460395986889</v>
      </c>
      <c r="H56" s="54" t="s">
        <v>69</v>
      </c>
      <c r="I56" s="54" t="s">
        <v>62</v>
      </c>
    </row>
    <row r="57" spans="1:9" s="28" customFormat="1" ht="39.6" x14ac:dyDescent="0.3">
      <c r="A57" s="27" t="s">
        <v>44</v>
      </c>
      <c r="B57" s="36">
        <v>471918</v>
      </c>
      <c r="C57" s="37">
        <v>822277</v>
      </c>
      <c r="D57" s="36">
        <v>683503</v>
      </c>
      <c r="E57" s="38">
        <f t="shared" si="10"/>
        <v>83.123205440502417</v>
      </c>
      <c r="F57" s="37">
        <f t="shared" si="11"/>
        <v>211585</v>
      </c>
      <c r="G57" s="38">
        <f t="shared" si="12"/>
        <v>144.83511966061903</v>
      </c>
      <c r="H57" s="49"/>
      <c r="I57" s="45"/>
    </row>
    <row r="58" spans="1:9" s="26" customFormat="1" ht="26.4" x14ac:dyDescent="0.3">
      <c r="A58" s="29" t="s">
        <v>45</v>
      </c>
      <c r="B58" s="36">
        <v>58272</v>
      </c>
      <c r="C58" s="39">
        <v>58861</v>
      </c>
      <c r="D58" s="36">
        <v>58861</v>
      </c>
      <c r="E58" s="38">
        <f t="shared" si="10"/>
        <v>100</v>
      </c>
      <c r="F58" s="37">
        <f t="shared" si="11"/>
        <v>589</v>
      </c>
      <c r="G58" s="38">
        <f t="shared" si="12"/>
        <v>101.01077704557935</v>
      </c>
      <c r="H58" s="50"/>
      <c r="I58" s="46"/>
    </row>
    <row r="59" spans="1:9" s="26" customFormat="1" ht="27.6" customHeight="1" x14ac:dyDescent="0.3">
      <c r="A59" s="29" t="s">
        <v>46</v>
      </c>
      <c r="B59" s="36">
        <v>53570</v>
      </c>
      <c r="C59" s="39">
        <v>47910</v>
      </c>
      <c r="D59" s="36">
        <v>47910</v>
      </c>
      <c r="E59" s="38">
        <f t="shared" si="10"/>
        <v>100</v>
      </c>
      <c r="F59" s="37">
        <f t="shared" si="11"/>
        <v>-5660</v>
      </c>
      <c r="G59" s="38">
        <f t="shared" si="12"/>
        <v>89.434384916931123</v>
      </c>
      <c r="H59" s="50"/>
      <c r="I59" s="46"/>
    </row>
    <row r="60" spans="1:9" s="30" customFormat="1" ht="39.6" x14ac:dyDescent="0.3">
      <c r="A60" s="29" t="s">
        <v>59</v>
      </c>
      <c r="B60" s="40">
        <v>4702</v>
      </c>
      <c r="C60" s="39">
        <v>10951</v>
      </c>
      <c r="D60" s="40">
        <v>10951</v>
      </c>
      <c r="E60" s="38">
        <v>0</v>
      </c>
      <c r="F60" s="37">
        <f t="shared" si="11"/>
        <v>6249</v>
      </c>
      <c r="G60" s="38">
        <f t="shared" si="12"/>
        <v>232.90089323692044</v>
      </c>
      <c r="H60" s="52"/>
      <c r="I60" s="47"/>
    </row>
    <row r="61" spans="1:9" s="30" customFormat="1" ht="15.6" x14ac:dyDescent="0.3">
      <c r="A61" s="31" t="s">
        <v>77</v>
      </c>
      <c r="B61" s="40">
        <v>0</v>
      </c>
      <c r="C61" s="39">
        <v>0</v>
      </c>
      <c r="D61" s="40">
        <v>0</v>
      </c>
      <c r="E61" s="38">
        <v>0</v>
      </c>
      <c r="F61" s="37">
        <f t="shared" si="11"/>
        <v>0</v>
      </c>
      <c r="G61" s="38">
        <v>0</v>
      </c>
      <c r="H61" s="52"/>
      <c r="I61" s="47"/>
    </row>
    <row r="62" spans="1:9" s="30" customFormat="1" ht="26.4" x14ac:dyDescent="0.3">
      <c r="A62" s="27" t="s">
        <v>47</v>
      </c>
      <c r="B62" s="40">
        <v>41245</v>
      </c>
      <c r="C62" s="37">
        <v>226677</v>
      </c>
      <c r="D62" s="40">
        <v>210549</v>
      </c>
      <c r="E62" s="38">
        <f t="shared" si="10"/>
        <v>92.885030241268424</v>
      </c>
      <c r="F62" s="37">
        <f t="shared" si="11"/>
        <v>169304</v>
      </c>
      <c r="G62" s="38">
        <f t="shared" si="12"/>
        <v>510.48369499333256</v>
      </c>
      <c r="H62" s="52"/>
      <c r="I62" s="47"/>
    </row>
    <row r="63" spans="1:9" s="30" customFormat="1" ht="54.75" customHeight="1" x14ac:dyDescent="0.3">
      <c r="A63" s="29" t="s">
        <v>52</v>
      </c>
      <c r="B63" s="40">
        <v>0</v>
      </c>
      <c r="C63" s="39">
        <v>1301</v>
      </c>
      <c r="D63" s="40">
        <v>1301</v>
      </c>
      <c r="E63" s="38">
        <f t="shared" si="10"/>
        <v>100</v>
      </c>
      <c r="F63" s="37">
        <f t="shared" si="11"/>
        <v>1301</v>
      </c>
      <c r="G63" s="38" t="e">
        <f t="shared" si="12"/>
        <v>#DIV/0!</v>
      </c>
      <c r="H63" s="52"/>
      <c r="I63" s="47"/>
    </row>
    <row r="64" spans="1:9" s="30" customFormat="1" ht="96" customHeight="1" x14ac:dyDescent="0.3">
      <c r="A64" s="29" t="s">
        <v>94</v>
      </c>
      <c r="B64" s="40">
        <v>0</v>
      </c>
      <c r="C64" s="39">
        <v>2128</v>
      </c>
      <c r="D64" s="40">
        <v>2128</v>
      </c>
      <c r="E64" s="38">
        <f t="shared" si="10"/>
        <v>100</v>
      </c>
      <c r="F64" s="37">
        <f t="shared" si="11"/>
        <v>2128</v>
      </c>
      <c r="G64" s="38" t="e">
        <f t="shared" si="12"/>
        <v>#DIV/0!</v>
      </c>
      <c r="H64" s="52"/>
      <c r="I64" s="47"/>
    </row>
    <row r="65" spans="1:9" s="30" customFormat="1" ht="67.2" customHeight="1" x14ac:dyDescent="0.3">
      <c r="A65" s="29" t="s">
        <v>99</v>
      </c>
      <c r="B65" s="40">
        <v>2481</v>
      </c>
      <c r="C65" s="39">
        <v>0</v>
      </c>
      <c r="D65" s="40">
        <v>0</v>
      </c>
      <c r="E65" s="38"/>
      <c r="F65" s="37">
        <f t="shared" si="11"/>
        <v>-2481</v>
      </c>
      <c r="G65" s="38">
        <f t="shared" si="12"/>
        <v>0</v>
      </c>
      <c r="H65" s="52"/>
      <c r="I65" s="47"/>
    </row>
    <row r="66" spans="1:9" s="30" customFormat="1" ht="67.2" customHeight="1" x14ac:dyDescent="0.3">
      <c r="A66" s="29" t="s">
        <v>90</v>
      </c>
      <c r="B66" s="40">
        <v>2313</v>
      </c>
      <c r="C66" s="39">
        <v>3544</v>
      </c>
      <c r="D66" s="40">
        <v>2356</v>
      </c>
      <c r="E66" s="38">
        <f t="shared" si="10"/>
        <v>66.478555304740411</v>
      </c>
      <c r="F66" s="37">
        <f t="shared" si="11"/>
        <v>43</v>
      </c>
      <c r="G66" s="38">
        <f t="shared" si="12"/>
        <v>101.85905750108084</v>
      </c>
      <c r="H66" s="52"/>
      <c r="I66" s="47"/>
    </row>
    <row r="67" spans="1:9" s="30" customFormat="1" ht="55.5" customHeight="1" x14ac:dyDescent="0.3">
      <c r="A67" s="29" t="s">
        <v>75</v>
      </c>
      <c r="B67" s="40">
        <v>13910</v>
      </c>
      <c r="C67" s="39">
        <v>12546</v>
      </c>
      <c r="D67" s="40">
        <v>12546</v>
      </c>
      <c r="E67" s="38">
        <f t="shared" si="10"/>
        <v>100</v>
      </c>
      <c r="F67" s="37">
        <f t="shared" si="11"/>
        <v>-1364</v>
      </c>
      <c r="G67" s="38">
        <v>0</v>
      </c>
      <c r="H67" s="52"/>
      <c r="I67" s="47"/>
    </row>
    <row r="68" spans="1:9" s="30" customFormat="1" ht="96" customHeight="1" x14ac:dyDescent="0.3">
      <c r="A68" s="29" t="s">
        <v>95</v>
      </c>
      <c r="B68" s="40">
        <v>0</v>
      </c>
      <c r="C68" s="39">
        <v>11229</v>
      </c>
      <c r="D68" s="40">
        <v>11215</v>
      </c>
      <c r="E68" s="38">
        <f t="shared" si="10"/>
        <v>99.875322824828572</v>
      </c>
      <c r="F68" s="37">
        <f t="shared" si="11"/>
        <v>11215</v>
      </c>
      <c r="G68" s="38">
        <v>0</v>
      </c>
      <c r="H68" s="52"/>
      <c r="I68" s="47"/>
    </row>
    <row r="69" spans="1:9" s="30" customFormat="1" ht="67.2" customHeight="1" x14ac:dyDescent="0.3">
      <c r="A69" s="29" t="s">
        <v>82</v>
      </c>
      <c r="B69" s="40">
        <v>0</v>
      </c>
      <c r="C69" s="39">
        <v>0</v>
      </c>
      <c r="D69" s="40">
        <v>0</v>
      </c>
      <c r="E69" s="38" t="e">
        <f t="shared" si="10"/>
        <v>#DIV/0!</v>
      </c>
      <c r="F69" s="37">
        <f t="shared" si="11"/>
        <v>0</v>
      </c>
      <c r="G69" s="38">
        <v>0</v>
      </c>
      <c r="H69" s="52"/>
      <c r="I69" s="47"/>
    </row>
    <row r="70" spans="1:9" s="30" customFormat="1" ht="55.2" customHeight="1" x14ac:dyDescent="0.3">
      <c r="A70" s="29" t="s">
        <v>78</v>
      </c>
      <c r="B70" s="40">
        <v>4337</v>
      </c>
      <c r="C70" s="39">
        <v>10690</v>
      </c>
      <c r="D70" s="40">
        <v>6030</v>
      </c>
      <c r="E70" s="38">
        <f t="shared" si="10"/>
        <v>56.407857811038355</v>
      </c>
      <c r="F70" s="37">
        <f t="shared" si="11"/>
        <v>1693</v>
      </c>
      <c r="G70" s="38">
        <v>0</v>
      </c>
      <c r="H70" s="52"/>
      <c r="I70" s="47"/>
    </row>
    <row r="71" spans="1:9" s="30" customFormat="1" ht="29.4" customHeight="1" x14ac:dyDescent="0.3">
      <c r="A71" s="29" t="s">
        <v>105</v>
      </c>
      <c r="B71" s="40">
        <v>0</v>
      </c>
      <c r="C71" s="39">
        <v>1571</v>
      </c>
      <c r="D71" s="40">
        <v>481</v>
      </c>
      <c r="E71" s="38">
        <v>0</v>
      </c>
      <c r="F71" s="37">
        <f t="shared" si="11"/>
        <v>481</v>
      </c>
      <c r="G71" s="38">
        <v>0</v>
      </c>
      <c r="H71" s="52"/>
      <c r="I71" s="47"/>
    </row>
    <row r="72" spans="1:9" s="30" customFormat="1" ht="67.5" customHeight="1" x14ac:dyDescent="0.3">
      <c r="A72" s="29" t="s">
        <v>76</v>
      </c>
      <c r="B72" s="40">
        <v>0</v>
      </c>
      <c r="C72" s="39">
        <v>0</v>
      </c>
      <c r="D72" s="40">
        <v>0</v>
      </c>
      <c r="E72" s="38">
        <v>0</v>
      </c>
      <c r="F72" s="37">
        <f t="shared" si="11"/>
        <v>0</v>
      </c>
      <c r="G72" s="38">
        <v>0</v>
      </c>
      <c r="H72" s="52"/>
      <c r="I72" s="47"/>
    </row>
    <row r="73" spans="1:9" s="30" customFormat="1" ht="41.4" customHeight="1" x14ac:dyDescent="0.3">
      <c r="A73" s="29" t="s">
        <v>88</v>
      </c>
      <c r="B73" s="40">
        <v>0</v>
      </c>
      <c r="C73" s="39">
        <v>0</v>
      </c>
      <c r="D73" s="40">
        <v>0</v>
      </c>
      <c r="E73" s="38">
        <v>0</v>
      </c>
      <c r="F73" s="37">
        <f t="shared" si="11"/>
        <v>0</v>
      </c>
      <c r="G73" s="38">
        <v>0</v>
      </c>
      <c r="H73" s="52"/>
      <c r="I73" s="47"/>
    </row>
    <row r="74" spans="1:9" s="30" customFormat="1" ht="52.95" customHeight="1" x14ac:dyDescent="0.3">
      <c r="A74" s="29" t="s">
        <v>60</v>
      </c>
      <c r="B74" s="40">
        <v>811</v>
      </c>
      <c r="C74" s="39">
        <v>700</v>
      </c>
      <c r="D74" s="40">
        <v>700</v>
      </c>
      <c r="E74" s="38">
        <v>0</v>
      </c>
      <c r="F74" s="37">
        <f t="shared" si="11"/>
        <v>-111</v>
      </c>
      <c r="G74" s="38">
        <f t="shared" si="12"/>
        <v>86.313193588162761</v>
      </c>
      <c r="H74" s="52"/>
      <c r="I74" s="47"/>
    </row>
    <row r="75" spans="1:9" s="30" customFormat="1" ht="27" customHeight="1" x14ac:dyDescent="0.3">
      <c r="A75" s="29" t="s">
        <v>74</v>
      </c>
      <c r="B75" s="40">
        <v>1535</v>
      </c>
      <c r="C75" s="39">
        <v>1327</v>
      </c>
      <c r="D75" s="40">
        <v>1327</v>
      </c>
      <c r="E75" s="38">
        <v>0</v>
      </c>
      <c r="F75" s="37">
        <f t="shared" si="11"/>
        <v>-208</v>
      </c>
      <c r="G75" s="38">
        <f t="shared" si="12"/>
        <v>86.449511400651474</v>
      </c>
      <c r="H75" s="52"/>
      <c r="I75" s="47"/>
    </row>
    <row r="76" spans="1:9" s="30" customFormat="1" ht="27" customHeight="1" x14ac:dyDescent="0.3">
      <c r="A76" s="29" t="s">
        <v>86</v>
      </c>
      <c r="B76" s="40">
        <v>255</v>
      </c>
      <c r="C76" s="39">
        <v>10097</v>
      </c>
      <c r="D76" s="40">
        <v>9347</v>
      </c>
      <c r="E76" s="38">
        <v>0</v>
      </c>
      <c r="F76" s="37">
        <f t="shared" si="11"/>
        <v>9092</v>
      </c>
      <c r="G76" s="38">
        <v>0</v>
      </c>
      <c r="H76" s="52"/>
      <c r="I76" s="47"/>
    </row>
    <row r="77" spans="1:9" s="30" customFormat="1" ht="40.950000000000003" customHeight="1" x14ac:dyDescent="0.3">
      <c r="A77" s="29" t="s">
        <v>89</v>
      </c>
      <c r="B77" s="40">
        <v>0</v>
      </c>
      <c r="C77" s="39">
        <v>143072</v>
      </c>
      <c r="D77" s="40">
        <v>143072</v>
      </c>
      <c r="E77" s="38">
        <v>0</v>
      </c>
      <c r="F77" s="37">
        <f t="shared" si="11"/>
        <v>143072</v>
      </c>
      <c r="G77" s="38">
        <v>0</v>
      </c>
      <c r="H77" s="52"/>
      <c r="I77" s="47"/>
    </row>
    <row r="78" spans="1:9" s="30" customFormat="1" ht="27.6" customHeight="1" x14ac:dyDescent="0.3">
      <c r="A78" s="29" t="s">
        <v>91</v>
      </c>
      <c r="B78" s="40"/>
      <c r="C78" s="39"/>
      <c r="D78" s="40"/>
      <c r="E78" s="38"/>
      <c r="F78" s="37"/>
      <c r="G78" s="38"/>
      <c r="H78" s="52"/>
      <c r="I78" s="47"/>
    </row>
    <row r="79" spans="1:9" s="30" customFormat="1" ht="15" customHeight="1" x14ac:dyDescent="0.3">
      <c r="A79" s="29" t="s">
        <v>53</v>
      </c>
      <c r="B79" s="40">
        <v>15603</v>
      </c>
      <c r="C79" s="39">
        <v>28472</v>
      </c>
      <c r="D79" s="40">
        <v>20046</v>
      </c>
      <c r="E79" s="38">
        <f>D79/C79*100</f>
        <v>70.406012924978924</v>
      </c>
      <c r="F79" s="37">
        <f>D79-B79</f>
        <v>4443</v>
      </c>
      <c r="G79" s="38">
        <f t="shared" si="12"/>
        <v>128.47529321284367</v>
      </c>
      <c r="H79" s="52"/>
      <c r="I79" s="47"/>
    </row>
    <row r="80" spans="1:9" s="26" customFormat="1" ht="26.4" x14ac:dyDescent="0.3">
      <c r="A80" s="27" t="s">
        <v>48</v>
      </c>
      <c r="B80" s="40">
        <v>368873</v>
      </c>
      <c r="C80" s="37">
        <v>528520</v>
      </c>
      <c r="D80" s="40">
        <v>407798</v>
      </c>
      <c r="E80" s="38">
        <f t="shared" si="10"/>
        <v>77.158480284568228</v>
      </c>
      <c r="F80" s="37">
        <f t="shared" si="11"/>
        <v>38925</v>
      </c>
      <c r="G80" s="38">
        <f t="shared" si="12"/>
        <v>110.55241234788124</v>
      </c>
      <c r="H80" s="50"/>
      <c r="I80" s="46"/>
    </row>
    <row r="81" spans="1:9" s="26" customFormat="1" ht="52.8" x14ac:dyDescent="0.3">
      <c r="A81" s="29" t="s">
        <v>54</v>
      </c>
      <c r="B81" s="40">
        <v>149</v>
      </c>
      <c r="C81" s="41">
        <v>182</v>
      </c>
      <c r="D81" s="40">
        <v>151</v>
      </c>
      <c r="E81" s="38">
        <f t="shared" si="10"/>
        <v>82.967032967032978</v>
      </c>
      <c r="F81" s="37">
        <f t="shared" si="11"/>
        <v>2</v>
      </c>
      <c r="G81" s="38">
        <f t="shared" si="12"/>
        <v>101.34228187919463</v>
      </c>
      <c r="H81" s="50"/>
      <c r="I81" s="46"/>
    </row>
    <row r="82" spans="1:9" s="26" customFormat="1" ht="52.8" x14ac:dyDescent="0.3">
      <c r="A82" s="29" t="s">
        <v>55</v>
      </c>
      <c r="B82" s="40">
        <v>8882</v>
      </c>
      <c r="C82" s="41">
        <v>15648</v>
      </c>
      <c r="D82" s="40">
        <v>10739</v>
      </c>
      <c r="E82" s="38">
        <f t="shared" si="10"/>
        <v>68.628578732106334</v>
      </c>
      <c r="F82" s="37">
        <f t="shared" si="11"/>
        <v>1857</v>
      </c>
      <c r="G82" s="38">
        <f t="shared" si="12"/>
        <v>120.90745327628913</v>
      </c>
      <c r="H82" s="50"/>
      <c r="I82" s="46"/>
    </row>
    <row r="83" spans="1:9" s="26" customFormat="1" ht="66" x14ac:dyDescent="0.3">
      <c r="A83" s="29" t="s">
        <v>87</v>
      </c>
      <c r="B83" s="40">
        <v>2503</v>
      </c>
      <c r="C83" s="41">
        <v>11774</v>
      </c>
      <c r="D83" s="40">
        <v>11572</v>
      </c>
      <c r="E83" s="38">
        <f t="shared" si="10"/>
        <v>98.284355359266186</v>
      </c>
      <c r="F83" s="37">
        <f t="shared" si="11"/>
        <v>9069</v>
      </c>
      <c r="G83" s="38">
        <f t="shared" si="12"/>
        <v>462.32520974830209</v>
      </c>
      <c r="H83" s="50"/>
      <c r="I83" s="46"/>
    </row>
    <row r="84" spans="1:9" s="26" customFormat="1" ht="52.8" x14ac:dyDescent="0.3">
      <c r="A84" s="29" t="s">
        <v>73</v>
      </c>
      <c r="B84" s="40">
        <v>0</v>
      </c>
      <c r="C84" s="41">
        <v>2</v>
      </c>
      <c r="D84" s="40">
        <v>2</v>
      </c>
      <c r="E84" s="38">
        <v>0</v>
      </c>
      <c r="F84" s="37">
        <f t="shared" si="11"/>
        <v>2</v>
      </c>
      <c r="G84" s="38">
        <v>0</v>
      </c>
      <c r="H84" s="50"/>
      <c r="I84" s="46"/>
    </row>
    <row r="85" spans="1:9" s="26" customFormat="1" ht="42" customHeight="1" x14ac:dyDescent="0.3">
      <c r="A85" s="29" t="s">
        <v>79</v>
      </c>
      <c r="B85" s="40">
        <v>37936</v>
      </c>
      <c r="C85" s="41">
        <v>0</v>
      </c>
      <c r="D85" s="40">
        <v>0</v>
      </c>
      <c r="E85" s="38">
        <v>0</v>
      </c>
      <c r="F85" s="37">
        <f t="shared" si="11"/>
        <v>-37936</v>
      </c>
      <c r="G85" s="38">
        <v>0</v>
      </c>
      <c r="H85" s="50"/>
      <c r="I85" s="46"/>
    </row>
    <row r="86" spans="1:9" s="26" customFormat="1" ht="66.599999999999994" customHeight="1" x14ac:dyDescent="0.3">
      <c r="A86" s="29" t="s">
        <v>80</v>
      </c>
      <c r="B86" s="40">
        <v>13881</v>
      </c>
      <c r="C86" s="41">
        <v>19438</v>
      </c>
      <c r="D86" s="40">
        <v>21673</v>
      </c>
      <c r="E86" s="38">
        <v>0</v>
      </c>
      <c r="F86" s="37">
        <f t="shared" si="11"/>
        <v>7792</v>
      </c>
      <c r="G86" s="38">
        <v>0</v>
      </c>
      <c r="H86" s="50"/>
      <c r="I86" s="46"/>
    </row>
    <row r="87" spans="1:9" s="26" customFormat="1" ht="40.200000000000003" hidden="1" customHeight="1" x14ac:dyDescent="0.3">
      <c r="A87" s="29" t="s">
        <v>84</v>
      </c>
      <c r="B87" s="40">
        <v>0</v>
      </c>
      <c r="C87" s="41">
        <v>0</v>
      </c>
      <c r="D87" s="40">
        <v>0</v>
      </c>
      <c r="E87" s="38"/>
      <c r="F87" s="37">
        <f t="shared" si="11"/>
        <v>0</v>
      </c>
      <c r="G87" s="38"/>
      <c r="H87" s="50"/>
      <c r="I87" s="46"/>
    </row>
    <row r="88" spans="1:9" s="26" customFormat="1" ht="40.200000000000003" hidden="1" customHeight="1" x14ac:dyDescent="0.3">
      <c r="A88" s="29" t="s">
        <v>84</v>
      </c>
      <c r="B88" s="40"/>
      <c r="C88" s="41"/>
      <c r="D88" s="40"/>
      <c r="E88" s="38"/>
      <c r="F88" s="37"/>
      <c r="G88" s="38"/>
      <c r="H88" s="50"/>
      <c r="I88" s="46"/>
    </row>
    <row r="89" spans="1:9" s="26" customFormat="1" ht="39.6" x14ac:dyDescent="0.3">
      <c r="A89" s="29" t="s">
        <v>56</v>
      </c>
      <c r="B89" s="40">
        <v>764</v>
      </c>
      <c r="C89" s="41">
        <v>1169</v>
      </c>
      <c r="D89" s="40">
        <v>890</v>
      </c>
      <c r="E89" s="38">
        <f t="shared" si="10"/>
        <v>76.133447390932417</v>
      </c>
      <c r="F89" s="37">
        <f>D89-B89</f>
        <v>126</v>
      </c>
      <c r="G89" s="38">
        <f t="shared" si="12"/>
        <v>116.49214659685865</v>
      </c>
      <c r="H89" s="50"/>
      <c r="I89" s="46"/>
    </row>
    <row r="90" spans="1:9" s="26" customFormat="1" ht="13.95" customHeight="1" x14ac:dyDescent="0.3">
      <c r="A90" s="29" t="s">
        <v>57</v>
      </c>
      <c r="B90" s="40">
        <v>304758</v>
      </c>
      <c r="C90" s="41">
        <v>480307</v>
      </c>
      <c r="D90" s="40">
        <v>362771</v>
      </c>
      <c r="E90" s="38">
        <f t="shared" si="10"/>
        <v>75.528984586941277</v>
      </c>
      <c r="F90" s="37">
        <f t="shared" si="11"/>
        <v>58013</v>
      </c>
      <c r="G90" s="38">
        <f t="shared" si="12"/>
        <v>119.03575952066885</v>
      </c>
      <c r="H90" s="50"/>
      <c r="I90" s="46"/>
    </row>
    <row r="91" spans="1:9" s="26" customFormat="1" ht="15.6" x14ac:dyDescent="0.3">
      <c r="A91" s="27" t="s">
        <v>49</v>
      </c>
      <c r="B91" s="40">
        <v>3528</v>
      </c>
      <c r="C91" s="37">
        <v>8219</v>
      </c>
      <c r="D91" s="40">
        <v>6295</v>
      </c>
      <c r="E91" s="38">
        <f t="shared" ref="E91:E92" si="13">D91/C91*100</f>
        <v>76.590826134566242</v>
      </c>
      <c r="F91" s="37">
        <f t="shared" ref="F91:F98" si="14">D91-B91</f>
        <v>2767</v>
      </c>
      <c r="G91" s="38">
        <f t="shared" ref="G91:G98" si="15">D91/B91*100</f>
        <v>178.42970521541949</v>
      </c>
      <c r="H91" s="50"/>
      <c r="I91" s="46"/>
    </row>
    <row r="92" spans="1:9" s="26" customFormat="1" ht="66" x14ac:dyDescent="0.3">
      <c r="A92" s="29" t="s">
        <v>58</v>
      </c>
      <c r="B92" s="40">
        <v>3528</v>
      </c>
      <c r="C92" s="41">
        <v>5175</v>
      </c>
      <c r="D92" s="40">
        <v>3746</v>
      </c>
      <c r="E92" s="38">
        <f t="shared" si="13"/>
        <v>72.386473429951693</v>
      </c>
      <c r="F92" s="37">
        <f t="shared" si="14"/>
        <v>218</v>
      </c>
      <c r="G92" s="38">
        <f t="shared" si="15"/>
        <v>106.17913832199545</v>
      </c>
      <c r="H92" s="50"/>
      <c r="I92" s="46"/>
    </row>
    <row r="93" spans="1:9" s="26" customFormat="1" ht="145.80000000000001" customHeight="1" x14ac:dyDescent="0.3">
      <c r="A93" s="29" t="s">
        <v>106</v>
      </c>
      <c r="B93" s="40">
        <v>0</v>
      </c>
      <c r="C93" s="41">
        <v>495</v>
      </c>
      <c r="D93" s="40">
        <v>0</v>
      </c>
      <c r="E93" s="38">
        <v>0</v>
      </c>
      <c r="F93" s="37">
        <f t="shared" si="14"/>
        <v>0</v>
      </c>
      <c r="G93" s="38" t="e">
        <f t="shared" si="15"/>
        <v>#DIV/0!</v>
      </c>
      <c r="H93" s="50"/>
      <c r="I93" s="46"/>
    </row>
    <row r="94" spans="1:9" s="26" customFormat="1" ht="29.4" customHeight="1" x14ac:dyDescent="0.3">
      <c r="A94" s="29" t="s">
        <v>92</v>
      </c>
      <c r="B94" s="40">
        <v>0</v>
      </c>
      <c r="C94" s="41">
        <v>1336</v>
      </c>
      <c r="D94" s="40">
        <v>1336</v>
      </c>
      <c r="E94" s="38">
        <v>0</v>
      </c>
      <c r="F94" s="37">
        <f t="shared" si="14"/>
        <v>1336</v>
      </c>
      <c r="G94" s="38">
        <v>0</v>
      </c>
      <c r="H94" s="50"/>
      <c r="I94" s="46"/>
    </row>
    <row r="95" spans="1:9" s="32" customFormat="1" ht="39.6" x14ac:dyDescent="0.3">
      <c r="A95" s="29" t="s">
        <v>81</v>
      </c>
      <c r="B95" s="40">
        <v>0</v>
      </c>
      <c r="C95" s="41">
        <v>1213</v>
      </c>
      <c r="D95" s="40">
        <v>1213</v>
      </c>
      <c r="E95" s="38">
        <v>0</v>
      </c>
      <c r="F95" s="37">
        <f t="shared" si="14"/>
        <v>1213</v>
      </c>
      <c r="G95" s="38">
        <v>0</v>
      </c>
      <c r="H95" s="53"/>
      <c r="I95" s="48"/>
    </row>
    <row r="96" spans="1:9" s="32" customFormat="1" ht="15.6" x14ac:dyDescent="0.3">
      <c r="A96" s="31" t="s">
        <v>50</v>
      </c>
      <c r="B96" s="40">
        <v>106</v>
      </c>
      <c r="C96" s="41">
        <v>100</v>
      </c>
      <c r="D96" s="40">
        <v>100</v>
      </c>
      <c r="E96" s="38">
        <v>0</v>
      </c>
      <c r="F96" s="37">
        <f t="shared" si="14"/>
        <v>-6</v>
      </c>
      <c r="G96" s="38">
        <f t="shared" si="15"/>
        <v>94.339622641509436</v>
      </c>
      <c r="H96" s="53"/>
      <c r="I96" s="48"/>
    </row>
    <row r="97" spans="1:9" s="26" customFormat="1" ht="105.6" customHeight="1" x14ac:dyDescent="0.3">
      <c r="A97" s="27" t="s">
        <v>98</v>
      </c>
      <c r="B97" s="40">
        <v>0</v>
      </c>
      <c r="C97" s="37">
        <v>0</v>
      </c>
      <c r="D97" s="40">
        <v>0</v>
      </c>
      <c r="E97" s="38">
        <v>0</v>
      </c>
      <c r="F97" s="37">
        <f t="shared" si="14"/>
        <v>0</v>
      </c>
      <c r="G97" s="38">
        <v>0</v>
      </c>
      <c r="H97" s="50"/>
      <c r="I97" s="46"/>
    </row>
    <row r="98" spans="1:9" s="26" customFormat="1" ht="52.8" x14ac:dyDescent="0.3">
      <c r="A98" s="27" t="s">
        <v>51</v>
      </c>
      <c r="B98" s="40">
        <v>-2463</v>
      </c>
      <c r="C98" s="40">
        <v>-4784</v>
      </c>
      <c r="D98" s="40">
        <v>-4784</v>
      </c>
      <c r="E98" s="38">
        <v>0</v>
      </c>
      <c r="F98" s="37">
        <f t="shared" si="14"/>
        <v>-2321</v>
      </c>
      <c r="G98" s="38">
        <f t="shared" si="15"/>
        <v>194.23467316280957</v>
      </c>
      <c r="H98" s="46"/>
      <c r="I98" s="46"/>
    </row>
    <row r="99" spans="1:9" x14ac:dyDescent="0.3">
      <c r="B99" s="4"/>
      <c r="C99" s="4"/>
      <c r="D99" s="4"/>
      <c r="E99" s="4"/>
      <c r="F99" s="4"/>
      <c r="G99" s="4"/>
    </row>
    <row r="100" spans="1:9" x14ac:dyDescent="0.3">
      <c r="B100" s="4"/>
      <c r="C100" s="4"/>
      <c r="D100" s="4"/>
      <c r="E100" s="4"/>
      <c r="F100" s="4"/>
      <c r="G100" s="4"/>
    </row>
    <row r="101" spans="1:9" x14ac:dyDescent="0.3">
      <c r="A101" s="56" t="s">
        <v>96</v>
      </c>
      <c r="B101" s="57"/>
      <c r="C101" s="57"/>
      <c r="D101" s="57"/>
      <c r="E101" s="57"/>
      <c r="F101" s="57"/>
      <c r="G101" s="57"/>
    </row>
    <row r="102" spans="1:9" ht="20.399999999999999" customHeight="1" x14ac:dyDescent="0.3">
      <c r="A102" s="56" t="s">
        <v>72</v>
      </c>
      <c r="B102" s="57"/>
      <c r="C102" s="57"/>
      <c r="D102" s="57"/>
      <c r="E102" s="57"/>
      <c r="F102" s="57"/>
      <c r="G102" s="4" t="s">
        <v>97</v>
      </c>
    </row>
    <row r="103" spans="1:9" ht="15.6" x14ac:dyDescent="0.3">
      <c r="A103" s="59"/>
      <c r="B103" s="58"/>
      <c r="C103" s="58"/>
      <c r="D103" s="58"/>
      <c r="E103" s="58"/>
      <c r="F103" s="58"/>
      <c r="G103" s="58"/>
    </row>
    <row r="104" spans="1:9" x14ac:dyDescent="0.3">
      <c r="B104" s="4"/>
      <c r="C104" s="4"/>
      <c r="D104" s="4"/>
      <c r="E104" s="4"/>
      <c r="F104" s="4"/>
      <c r="G104" s="4"/>
    </row>
    <row r="105" spans="1:9" x14ac:dyDescent="0.3">
      <c r="B105" s="4"/>
      <c r="C105" s="4"/>
      <c r="D105" s="4"/>
      <c r="E105" s="4"/>
      <c r="F105" s="4"/>
      <c r="G105" s="4"/>
    </row>
    <row r="106" spans="1:9" x14ac:dyDescent="0.3">
      <c r="B106" s="4"/>
      <c r="C106" s="4"/>
      <c r="D106" s="4"/>
      <c r="E106" s="4"/>
      <c r="F106" s="4"/>
      <c r="G106" s="4"/>
    </row>
    <row r="107" spans="1:9" x14ac:dyDescent="0.3">
      <c r="B107" s="4"/>
      <c r="C107" s="4"/>
      <c r="D107" s="4"/>
      <c r="E107" s="4"/>
      <c r="F107" s="4"/>
      <c r="G107" s="4"/>
    </row>
    <row r="108" spans="1:9" x14ac:dyDescent="0.3">
      <c r="B108" s="4"/>
      <c r="C108" s="4"/>
      <c r="D108" s="4"/>
      <c r="E108" s="4"/>
      <c r="F108" s="4"/>
      <c r="G108" s="4"/>
    </row>
    <row r="109" spans="1:9" x14ac:dyDescent="0.3">
      <c r="B109" s="4"/>
      <c r="C109" s="4"/>
      <c r="D109" s="4"/>
      <c r="E109" s="4"/>
      <c r="F109" s="4"/>
      <c r="G109" s="4"/>
    </row>
    <row r="110" spans="1:9" x14ac:dyDescent="0.3">
      <c r="B110" s="4"/>
      <c r="C110" s="4"/>
      <c r="D110" s="4"/>
      <c r="E110" s="4"/>
      <c r="F110" s="4"/>
      <c r="G110" s="4"/>
    </row>
    <row r="111" spans="1:9" x14ac:dyDescent="0.3">
      <c r="B111" s="4"/>
      <c r="C111" s="4"/>
      <c r="D111" s="4"/>
      <c r="E111" s="4"/>
      <c r="F111" s="4"/>
      <c r="G111" s="4"/>
    </row>
    <row r="112" spans="1:9" x14ac:dyDescent="0.3">
      <c r="B112" s="4"/>
      <c r="C112" s="4"/>
      <c r="D112" s="4"/>
      <c r="E112" s="4"/>
      <c r="F112" s="4"/>
      <c r="G112" s="4"/>
    </row>
    <row r="113" spans="2:7" x14ac:dyDescent="0.3">
      <c r="B113" s="4"/>
      <c r="C113" s="4"/>
      <c r="D113" s="4"/>
      <c r="E113" s="4"/>
      <c r="F113" s="4"/>
      <c r="G113" s="4"/>
    </row>
    <row r="114" spans="2:7" x14ac:dyDescent="0.3">
      <c r="B114" s="4"/>
      <c r="C114" s="4"/>
      <c r="D114" s="4"/>
      <c r="E114" s="4"/>
      <c r="F114" s="4"/>
      <c r="G114" s="4"/>
    </row>
    <row r="115" spans="2:7" x14ac:dyDescent="0.3">
      <c r="B115" s="4"/>
      <c r="C115" s="4"/>
      <c r="D115" s="4"/>
      <c r="E115" s="4"/>
      <c r="F115" s="4"/>
      <c r="G115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2" fitToHeight="4" orientation="portrait" r:id="rId1"/>
  <rowBreaks count="3" manualBreakCount="3">
    <brk id="33" max="6" man="1"/>
    <brk id="72" max="6" man="1"/>
    <brk id="80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2024-10-27T14:15:21Z</cp:lastPrinted>
  <dcterms:created xsi:type="dcterms:W3CDTF">2008-11-29T07:38:34Z</dcterms:created>
  <dcterms:modified xsi:type="dcterms:W3CDTF">2024-10-27T14:15:25Z</dcterms:modified>
</cp:coreProperties>
</file>