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32025\доходы 01032025\"/>
    </mc:Choice>
  </mc:AlternateContent>
  <xr:revisionPtr revIDLastSave="0" documentId="13_ncr:1_{63F3A1E8-EF1F-4376-8F2D-BA62345F7633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Лист2!$A$1:$G$103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F69" i="5" l="1"/>
  <c r="E69" i="5"/>
  <c r="G37" i="5"/>
  <c r="G38" i="5"/>
  <c r="G39" i="5"/>
  <c r="G40" i="5"/>
  <c r="G41" i="5"/>
  <c r="D46" i="5" l="1"/>
  <c r="E53" i="5" l="1"/>
  <c r="F86" i="5" l="1"/>
  <c r="F85" i="5"/>
  <c r="F70" i="5"/>
  <c r="E70" i="5"/>
  <c r="F68" i="5"/>
  <c r="E68" i="5"/>
  <c r="F67" i="5"/>
  <c r="E67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<sst xmlns="http://schemas.openxmlformats.org/spreadsheetml/2006/main" count="133" uniqueCount="107">
  <si>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</si>
  <si>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</si>
  <si>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</si>
  <si>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</si>
  <si>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</si>
  <si>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</si>
  <si>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</si>
  <si>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</si>
  <si>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</si>
  <si>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</si>
  <si>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</si>
  <si>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</si>
  <si>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</si>
  <si>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</si>
  <si>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</si>
  <si>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</si>
  <si>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</si>
  <si>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</si>
  <si>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</si>
  <si>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</si>
  <si>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</si>
  <si>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</si>
  <si>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</si>
  <si>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</si>
  <si>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</si>
  <si>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</si>
  <si>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</si>
  <si>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</si>
  <si>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</si>
  <si>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</si>
  <si>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</si>
  <si>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</si>
  <si>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</si>
  <si>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</si>
  <si>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</si>
  <si>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</si>
  <si>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</si>
  <si>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</si>
  <si>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</si>
  <si>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</si>
  <si>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</si>
  <si>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</si>
  <si>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</si>
  <si>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</si>
  <si>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</si>
  <si>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</si>
  <si>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</si>
  <si>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</si>
  <si>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</si>
  <si>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</si>
  <si>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</si>
  <si>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</si>
  <si>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</si>
  <si>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</si>
  <si>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</si>
  <si>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</si>
  <si>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</si>
  <si>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</si>
  <si>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</si>
  <si>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</si>
  <si>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</si>
  <si>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</si>
  <si>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</si>
  <si>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</si>
  <si>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</si>
  <si>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</si>
  <si>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</si>
  <si>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</si>
  <si>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</si>
  <si>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</si>
  <si>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</si>
  <si>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</si>
  <si>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</si>
  <si>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</si>
  <si>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</si>
  <si>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</si>
  <si>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</si>
  <si>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</si>
  <si>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</si>
  <si>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</si>
  <si>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</si>
  <si>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</si>
  <si>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</si>
  <si>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</si>
  <si>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</si>
  <si>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</si>
  <si>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</si>
  <si>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</si>
  <si>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</si>
  <si>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</si>
  <si>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</si>
  <si>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</si>
  <si>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</si>
  <si>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</si>
  <si>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</si>
  <si>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</si>
  <si>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</si>
  <si>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</si>
  <si>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</si>
  <si>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</si>
  <si>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</si>
  <si>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Утверждено в бюджете на 2025 год </t>
  </si>
  <si>
    <t>Поступление налоговых и неналоговых доходов в бюджет муниципального района "Обоянский район" Курской области на 01.03.2025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</si>
  <si>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01.03.2024г </t>
  </si>
  <si>
    <t>Фактически поступило с начала года на 01.03.2025г.</t>
  </si>
  <si>
    <t>% выполнения фактических поступлений на 01.03.2025г. к плану 2025 года</t>
  </si>
  <si>
    <t>Отклонения факта на 01.03.2025г. от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</si>
</sst>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3" fontId="33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tabSelected="1" view="pageBreakPreview" zoomScale="115" zoomScaleNormal="100" zoomScaleSheetLayoutView="115" workbookViewId="0">
      <selection activeCell="D7" sqref="D7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7" t="s">
        <v>102</v>
      </c>
      <c r="B1" s="67"/>
      <c r="C1" s="67"/>
      <c r="D1" s="67"/>
      <c r="E1" s="67"/>
      <c r="F1" s="68"/>
      <c r="G1" s="68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6" t="s">
        <v>20</v>
      </c>
      <c r="G3" s="66"/>
    </row>
    <row r="4" spans="1:9" ht="15.75" customHeight="1" x14ac:dyDescent="0.3">
      <c r="A4" s="70" t="s">
        <v>0</v>
      </c>
      <c r="B4" s="70"/>
      <c r="C4" s="70"/>
      <c r="D4" s="70"/>
      <c r="E4" s="70"/>
      <c r="F4" s="70"/>
      <c r="G4" s="70"/>
      <c r="H4" s="61" t="s">
        <v>68</v>
      </c>
      <c r="I4" s="61" t="s">
        <v>71</v>
      </c>
    </row>
    <row r="5" spans="1:9" s="2" customFormat="1" ht="44.25" customHeight="1" x14ac:dyDescent="0.25">
      <c r="A5" s="70"/>
      <c r="B5" s="70" t="s">
        <v>103</v>
      </c>
      <c r="C5" s="64" t="s">
        <v>101</v>
      </c>
      <c r="D5" s="70" t="s">
        <v>104</v>
      </c>
      <c r="E5" s="64" t="s">
        <v>105</v>
      </c>
      <c r="F5" s="69" t="s">
        <v>106</v>
      </c>
      <c r="G5" s="69"/>
      <c r="H5" s="62"/>
      <c r="I5" s="62"/>
    </row>
    <row r="6" spans="1:9" s="3" customFormat="1" ht="33" customHeight="1" x14ac:dyDescent="0.25">
      <c r="A6" s="70"/>
      <c r="B6" s="65"/>
      <c r="C6" s="65"/>
      <c r="D6" s="65"/>
      <c r="E6" s="65"/>
      <c r="F6" s="15" t="s">
        <v>40</v>
      </c>
      <c r="G6" s="15" t="s">
        <v>19</v>
      </c>
      <c r="H6" s="63"/>
      <c r="I6" s="63"/>
    </row>
    <row r="7" spans="1:9" s="25" customFormat="1" ht="15.6" x14ac:dyDescent="0.3">
      <c r="A7" s="24" t="s">
        <v>42</v>
      </c>
      <c r="B7" s="33">
        <v>137547</v>
      </c>
      <c r="C7" s="34">
        <v>900852</v>
      </c>
      <c r="D7" s="33">
        <v>113859</v>
      </c>
      <c r="E7" s="35">
        <f>D7/C7*100</f>
        <v>12.639035046822341</v>
      </c>
      <c r="F7" s="34">
        <f>D7-B7</f>
        <v>-23688</v>
      </c>
      <c r="G7" s="35">
        <f>D7/B7*100</f>
        <v>82.778250343518948</v>
      </c>
      <c r="H7" s="42"/>
      <c r="I7" s="42"/>
    </row>
    <row r="8" spans="1:9" ht="15.6" x14ac:dyDescent="0.3">
      <c r="A8" s="15" t="s">
        <v>35</v>
      </c>
      <c r="B8" s="6">
        <v>26745</v>
      </c>
      <c r="C8" s="6">
        <v>228578</v>
      </c>
      <c r="D8" s="6">
        <v>28940</v>
      </c>
      <c r="E8" s="16">
        <f>(D8/C8)*100</f>
        <v>12.660885999527514</v>
      </c>
      <c r="F8" s="6">
        <f t="shared" ref="F8" si="0">F10+F11</f>
        <v>2196</v>
      </c>
      <c r="G8" s="16">
        <f>(D8/B8)*100</f>
        <v>108.20714152177977</v>
      </c>
      <c r="H8" s="43"/>
      <c r="I8" s="43"/>
    </row>
    <row r="9" spans="1:9" ht="15.6" x14ac:dyDescent="0.3">
      <c r="A9" s="17" t="s">
        <v>21</v>
      </c>
      <c r="B9" s="6"/>
      <c r="C9" s="60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24334</v>
      </c>
      <c r="C10" s="6">
        <v>198365</v>
      </c>
      <c r="D10" s="6">
        <v>24762</v>
      </c>
      <c r="E10" s="16">
        <f>(D10/C10)*100</f>
        <v>12.483048924961562</v>
      </c>
      <c r="F10" s="6">
        <f>F14+F20+F29+F34+F35+F36+F37+F38+F42</f>
        <v>429</v>
      </c>
      <c r="G10" s="16">
        <f>(D10/B10)*100</f>
        <v>101.75885592175558</v>
      </c>
      <c r="H10" s="43"/>
      <c r="I10" s="43"/>
    </row>
    <row r="11" spans="1:9" ht="21" customHeight="1" x14ac:dyDescent="0.3">
      <c r="A11" s="15" t="s">
        <v>10</v>
      </c>
      <c r="B11" s="6">
        <v>2411</v>
      </c>
      <c r="C11" s="6">
        <v>30213</v>
      </c>
      <c r="D11" s="6">
        <v>4178</v>
      </c>
      <c r="E11" s="16">
        <f>(D11/C11)*100</f>
        <v>13.82848442723331</v>
      </c>
      <c r="F11" s="6">
        <f>F45+F46+F49+F50+F51+F52+F53+F54+F55</f>
        <v>1767</v>
      </c>
      <c r="G11" s="16">
        <f>(D11/B11)*100</f>
        <v>173.28909166321029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18215</v>
      </c>
      <c r="C14" s="7">
        <v>166045</v>
      </c>
      <c r="D14" s="7">
        <v>19523</v>
      </c>
      <c r="E14" s="18">
        <f>(D14/C14)*100</f>
        <v>11.757656057092957</v>
      </c>
      <c r="F14" s="10">
        <f>D14-B14</f>
        <v>1308</v>
      </c>
      <c r="G14" s="18">
        <f>(D14/B14)*100</f>
        <v>107.18089486686797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17873</v>
      </c>
      <c r="C16" s="13">
        <v>158943</v>
      </c>
      <c r="D16" s="13">
        <v>19135</v>
      </c>
      <c r="E16" s="21">
        <f>(D16/C16)*100</f>
        <v>12.038907029564058</v>
      </c>
      <c r="F16" s="13">
        <f>D16-B16</f>
        <v>1262</v>
      </c>
      <c r="G16" s="21">
        <f>(D16/B16)*100</f>
        <v>107.0609298942539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7</v>
      </c>
      <c r="C17" s="13">
        <v>918</v>
      </c>
      <c r="D17" s="13">
        <v>34</v>
      </c>
      <c r="E17" s="21">
        <f>(D17/C17)*100</f>
        <v>3.7037037037037033</v>
      </c>
      <c r="F17" s="13">
        <f>D17-B17</f>
        <v>27</v>
      </c>
      <c r="G17" s="21">
        <f>(D17/B17)*100</f>
        <v>485.71428571428567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47</v>
      </c>
      <c r="C18" s="13">
        <v>1540</v>
      </c>
      <c r="D18" s="13">
        <v>256</v>
      </c>
      <c r="E18" s="21">
        <f>(D18/C18)*100</f>
        <v>16.623376623376622</v>
      </c>
      <c r="F18" s="13">
        <f>D18-B18</f>
        <v>209</v>
      </c>
      <c r="G18" s="21">
        <f>(D18/B18)*100</f>
        <v>544.68085106382978</v>
      </c>
      <c r="H18" s="54" t="s">
        <v>67</v>
      </c>
      <c r="I18" s="51"/>
    </row>
    <row r="19" spans="1:9" s="8" customFormat="1" ht="61.2" x14ac:dyDescent="0.3">
      <c r="A19" s="22" t="s">
        <v>83</v>
      </c>
      <c r="B19" s="13">
        <v>288</v>
      </c>
      <c r="C19" s="13">
        <v>4644</v>
      </c>
      <c r="D19" s="13">
        <v>98</v>
      </c>
      <c r="E19" s="21">
        <f>(D19/C19)*100</f>
        <v>2.1102497846683894</v>
      </c>
      <c r="F19" s="13">
        <f>D19-B19</f>
        <v>-190</v>
      </c>
      <c r="G19" s="21">
        <f>(D19/B19)*100</f>
        <v>34.027777777777779</v>
      </c>
      <c r="H19" s="54"/>
      <c r="I19" s="51"/>
    </row>
    <row r="20" spans="1:9" s="8" customFormat="1" ht="28.2" x14ac:dyDescent="0.3">
      <c r="A20" s="20" t="s">
        <v>3</v>
      </c>
      <c r="B20" s="7">
        <f>B22</f>
        <v>2420</v>
      </c>
      <c r="C20" s="7">
        <f>C22</f>
        <v>15408</v>
      </c>
      <c r="D20" s="7">
        <f>D22</f>
        <v>1552</v>
      </c>
      <c r="E20" s="18">
        <f>(D20/C20)*100</f>
        <v>10.072689511941849</v>
      </c>
      <c r="F20" s="10">
        <f>D20-B20</f>
        <v>-868</v>
      </c>
      <c r="G20" s="18">
        <f>(D20/B20)*100</f>
        <v>64.132231404958674</v>
      </c>
      <c r="H20" s="54" t="s">
        <v>66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2420</v>
      </c>
      <c r="C22" s="9">
        <f>C24+C25+C26+C27+C28</f>
        <v>15408</v>
      </c>
      <c r="D22" s="9">
        <f>D24+D25+D26+D27+D28</f>
        <v>1552</v>
      </c>
      <c r="E22" s="21">
        <f t="shared" ref="E22" si="1">(D22/C22)*100</f>
        <v>10.072689511941849</v>
      </c>
      <c r="F22" s="13">
        <f t="shared" ref="F22" si="2">D22-B22</f>
        <v>-868</v>
      </c>
      <c r="G22" s="21">
        <f>(D22/B22)*100</f>
        <v>64.132231404958674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1164</v>
      </c>
      <c r="C24" s="13">
        <v>8059</v>
      </c>
      <c r="D24" s="13">
        <v>773</v>
      </c>
      <c r="E24" s="21">
        <f>(D24/C24)*100</f>
        <v>9.5917607643628244</v>
      </c>
      <c r="F24" s="13">
        <f>D24-B24</f>
        <v>-391</v>
      </c>
      <c r="G24" s="21">
        <f>(D24/B24)*100</f>
        <v>66.408934707903782</v>
      </c>
      <c r="H24" s="54"/>
      <c r="I24" s="51"/>
    </row>
    <row r="25" spans="1:9" s="8" customFormat="1" ht="40.799999999999997" x14ac:dyDescent="0.3">
      <c r="A25" s="23" t="s">
        <v>26</v>
      </c>
      <c r="B25" s="13">
        <v>6</v>
      </c>
      <c r="C25" s="13">
        <v>36</v>
      </c>
      <c r="D25" s="13">
        <v>5</v>
      </c>
      <c r="E25" s="21">
        <f>(D25/C25)*100</f>
        <v>13.888888888888889</v>
      </c>
      <c r="F25" s="13">
        <f>D25-B25</f>
        <v>-1</v>
      </c>
      <c r="G25" s="21">
        <f>(D25/B25)*100</f>
        <v>83.333333333333343</v>
      </c>
      <c r="H25" s="54"/>
      <c r="I25" s="51"/>
    </row>
    <row r="26" spans="1:9" s="8" customFormat="1" ht="40.799999999999997" x14ac:dyDescent="0.3">
      <c r="A26" s="23" t="s">
        <v>27</v>
      </c>
      <c r="B26" s="13">
        <v>1356</v>
      </c>
      <c r="C26" s="13">
        <v>8138</v>
      </c>
      <c r="D26" s="13">
        <v>874</v>
      </c>
      <c r="E26" s="21">
        <f>(D26/C26)*100</f>
        <v>10.739739493733104</v>
      </c>
      <c r="F26" s="13">
        <f>D26-B26</f>
        <v>-482</v>
      </c>
      <c r="G26" s="21">
        <f>(D26/B26)*100</f>
        <v>64.454277286135692</v>
      </c>
      <c r="H26" s="54"/>
      <c r="I26" s="51"/>
    </row>
    <row r="27" spans="1:9" s="8" customFormat="1" ht="40.799999999999997" x14ac:dyDescent="0.3">
      <c r="A27" s="23" t="s">
        <v>28</v>
      </c>
      <c r="B27" s="9">
        <v>-106</v>
      </c>
      <c r="C27" s="13">
        <v>-825</v>
      </c>
      <c r="D27" s="9">
        <v>-100</v>
      </c>
      <c r="E27" s="21">
        <f>(D27/C27)*100</f>
        <v>12.121212121212121</v>
      </c>
      <c r="F27" s="13">
        <f>D27-B27</f>
        <v>6</v>
      </c>
      <c r="G27" s="21">
        <f>(D27/B27)*100</f>
        <v>94.339622641509436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34</v>
      </c>
      <c r="C29" s="7">
        <f>C31+C32+C33</f>
        <v>6599</v>
      </c>
      <c r="D29" s="7">
        <f>D31+D32+D33</f>
        <v>42</v>
      </c>
      <c r="E29" s="18">
        <f>(D29/C29)*100</f>
        <v>0.63646006970753144</v>
      </c>
      <c r="F29" s="10">
        <f>D29-B29</f>
        <v>8</v>
      </c>
      <c r="G29" s="18">
        <f>(D29/B29)*100</f>
        <v>123.52941176470588</v>
      </c>
      <c r="H29" s="54" t="s">
        <v>67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13</v>
      </c>
      <c r="C31" s="13">
        <v>4606</v>
      </c>
      <c r="D31" s="13">
        <v>18</v>
      </c>
      <c r="E31" s="21">
        <f>(D31/C31)*100</f>
        <v>0.39079461571862784</v>
      </c>
      <c r="F31" s="13">
        <f t="shared" ref="F31:F36" si="3">D31-B31</f>
        <v>5</v>
      </c>
      <c r="G31" s="21">
        <f>(D31/B31)*100</f>
        <v>138.46153846153845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21</v>
      </c>
      <c r="C32" s="13">
        <v>1993</v>
      </c>
      <c r="D32" s="13">
        <v>24</v>
      </c>
      <c r="E32" s="21">
        <f>(D32/C32)*100</f>
        <v>1.2042147516307076</v>
      </c>
      <c r="F32" s="13">
        <f t="shared" si="3"/>
        <v>3</v>
      </c>
      <c r="G32" s="21">
        <f>(D32/B32)*100</f>
        <v>114.28571428571428</v>
      </c>
      <c r="H32" s="54" t="s">
        <v>67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3150</v>
      </c>
      <c r="C34" s="10">
        <v>6612</v>
      </c>
      <c r="D34" s="10">
        <v>2473</v>
      </c>
      <c r="E34" s="21">
        <f>(D34/C34)*100</f>
        <v>37.40169388989716</v>
      </c>
      <c r="F34" s="10">
        <f t="shared" si="3"/>
        <v>-677</v>
      </c>
      <c r="G34" s="21">
        <f>(D34/B34)*100</f>
        <v>78.507936507936506</v>
      </c>
      <c r="H34" s="54" t="s">
        <v>67</v>
      </c>
      <c r="I34" s="43"/>
    </row>
    <row r="35" spans="1:9" ht="28.2" x14ac:dyDescent="0.3">
      <c r="A35" s="20" t="s">
        <v>5</v>
      </c>
      <c r="B35" s="10">
        <v>1</v>
      </c>
      <c r="C35" s="10">
        <v>0</v>
      </c>
      <c r="D35" s="10">
        <v>0</v>
      </c>
      <c r="E35" s="21" t="e">
        <f>(D35/C35)*100</f>
        <v>#DIV/0!</v>
      </c>
      <c r="F35" s="10">
        <f t="shared" si="3"/>
        <v>-1</v>
      </c>
      <c r="G35" s="18">
        <f t="shared" ref="G35:G41" si="4">(D35/B35)*100</f>
        <v>0</v>
      </c>
      <c r="H35" s="54" t="s">
        <v>67</v>
      </c>
      <c r="I35" s="43"/>
    </row>
    <row r="36" spans="1:9" ht="16.95" customHeight="1" x14ac:dyDescent="0.3">
      <c r="A36" s="20" t="s">
        <v>6</v>
      </c>
      <c r="B36" s="10">
        <v>0</v>
      </c>
      <c r="C36" s="10">
        <v>549</v>
      </c>
      <c r="D36" s="10">
        <v>-1</v>
      </c>
      <c r="E36" s="21">
        <f>(D36/C36)*100</f>
        <v>-0.18214936247723132</v>
      </c>
      <c r="F36" s="10">
        <f t="shared" si="3"/>
        <v>-1</v>
      </c>
      <c r="G36" s="18" t="e">
        <f t="shared" si="4"/>
        <v>#DIV/0!</v>
      </c>
      <c r="H36" s="54" t="s">
        <v>67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513</v>
      </c>
      <c r="C42" s="10">
        <v>3152</v>
      </c>
      <c r="D42" s="10">
        <v>1173</v>
      </c>
      <c r="E42" s="18">
        <f t="shared" ref="E42:E46" si="5">(D42/C42)*100</f>
        <v>37.214467005076138</v>
      </c>
      <c r="F42" s="10">
        <f t="shared" ref="F42:F46" si="6">D42-B42</f>
        <v>660</v>
      </c>
      <c r="G42" s="18">
        <f t="shared" ref="G42:G46" si="7">(D42/B42)*100</f>
        <v>228.65497076023394</v>
      </c>
      <c r="H42" s="54" t="s">
        <v>67</v>
      </c>
      <c r="I42" s="54" t="s">
        <v>61</v>
      </c>
    </row>
    <row r="43" spans="1:9" ht="25.95" hidden="1" customHeight="1" x14ac:dyDescent="0.3">
      <c r="A43" s="20" t="s">
        <v>85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85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69</v>
      </c>
      <c r="I45" s="54" t="s">
        <v>62</v>
      </c>
    </row>
    <row r="46" spans="1:9" ht="41.4" customHeight="1" x14ac:dyDescent="0.3">
      <c r="A46" s="20" t="s">
        <v>13</v>
      </c>
      <c r="B46" s="7">
        <f>B48</f>
        <v>1376</v>
      </c>
      <c r="C46" s="7">
        <f>C48</f>
        <v>24059</v>
      </c>
      <c r="D46" s="7">
        <f>D48</f>
        <v>695</v>
      </c>
      <c r="E46" s="18">
        <f t="shared" si="5"/>
        <v>2.8887318674924147</v>
      </c>
      <c r="F46" s="10">
        <f t="shared" si="6"/>
        <v>-681</v>
      </c>
      <c r="G46" s="18">
        <f t="shared" si="7"/>
        <v>50.508720930232556</v>
      </c>
      <c r="H46" s="54" t="s">
        <v>69</v>
      </c>
      <c r="I46" s="54" t="s">
        <v>63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1376</v>
      </c>
      <c r="C48" s="13">
        <v>24059</v>
      </c>
      <c r="D48" s="11">
        <v>695</v>
      </c>
      <c r="E48" s="21">
        <f>(D48/C48)*100</f>
        <v>2.8887318674924147</v>
      </c>
      <c r="F48" s="13">
        <f>D48-B48</f>
        <v>-681</v>
      </c>
      <c r="G48" s="21">
        <f>(D48/B48)*100</f>
        <v>50.508720930232556</v>
      </c>
      <c r="H48" s="54"/>
      <c r="I48" s="51"/>
    </row>
    <row r="49" spans="1:9" ht="16.2" customHeight="1" x14ac:dyDescent="0.3">
      <c r="A49" s="20" t="s">
        <v>14</v>
      </c>
      <c r="B49" s="12">
        <v>50</v>
      </c>
      <c r="C49" s="10">
        <v>44</v>
      </c>
      <c r="D49" s="12">
        <v>429</v>
      </c>
      <c r="E49" s="18">
        <f t="shared" ref="E49" si="8">(D49/C49)*100</f>
        <v>975</v>
      </c>
      <c r="F49" s="10">
        <f t="shared" ref="F49:F51" si="9">D49-B49</f>
        <v>379</v>
      </c>
      <c r="G49" s="21">
        <f>(D49/B49)*100</f>
        <v>858</v>
      </c>
      <c r="H49" s="54" t="s">
        <v>65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706</v>
      </c>
      <c r="C51" s="10">
        <v>4290</v>
      </c>
      <c r="D51" s="12">
        <v>993</v>
      </c>
      <c r="E51" s="18">
        <f>(D51/C51)*100</f>
        <v>23.146853146853147</v>
      </c>
      <c r="F51" s="10">
        <f t="shared" si="9"/>
        <v>287</v>
      </c>
      <c r="G51" s="18">
        <f>(D51/B51)*100</f>
        <v>140.6515580736544</v>
      </c>
      <c r="H51" s="54" t="s">
        <v>64</v>
      </c>
      <c r="I51" s="54" t="s">
        <v>64</v>
      </c>
    </row>
    <row r="52" spans="1:9" ht="17.399999999999999" customHeight="1" x14ac:dyDescent="0.3">
      <c r="A52" s="20" t="s">
        <v>18</v>
      </c>
      <c r="B52" s="12">
        <v>81</v>
      </c>
      <c r="C52" s="10">
        <v>700</v>
      </c>
      <c r="D52" s="12">
        <v>1908</v>
      </c>
      <c r="E52" s="18">
        <f>(D52/C52)*100</f>
        <v>272.57142857142856</v>
      </c>
      <c r="F52" s="10">
        <f>D52-B52</f>
        <v>1827</v>
      </c>
      <c r="G52" s="18">
        <f>(D52/B52)*100</f>
        <v>2355.5555555555557</v>
      </c>
      <c r="H52" s="54" t="s">
        <v>69</v>
      </c>
      <c r="I52" s="54" t="s">
        <v>63</v>
      </c>
    </row>
    <row r="53" spans="1:9" ht="17.399999999999999" customHeight="1" x14ac:dyDescent="0.3">
      <c r="A53" s="20" t="s">
        <v>15</v>
      </c>
      <c r="B53" s="12">
        <v>204</v>
      </c>
      <c r="C53" s="10">
        <v>796</v>
      </c>
      <c r="D53" s="12">
        <v>153</v>
      </c>
      <c r="E53" s="18">
        <f>(D53/C53)*100</f>
        <v>19.221105527638191</v>
      </c>
      <c r="F53" s="10">
        <f>D53-B53</f>
        <v>-51</v>
      </c>
      <c r="G53" s="18">
        <f>(D53/B53)*100</f>
        <v>75</v>
      </c>
      <c r="H53" s="54" t="s">
        <v>70</v>
      </c>
      <c r="I53" s="54" t="s">
        <v>62</v>
      </c>
    </row>
    <row r="54" spans="1:9" ht="17.399999999999999" customHeight="1" x14ac:dyDescent="0.3">
      <c r="A54" s="20" t="s">
        <v>16</v>
      </c>
      <c r="B54" s="12">
        <v>-6</v>
      </c>
      <c r="C54" s="10">
        <v>0</v>
      </c>
      <c r="D54" s="12">
        <v>0</v>
      </c>
      <c r="E54" s="18">
        <v>0</v>
      </c>
      <c r="F54" s="10">
        <f>D54-B54</f>
        <v>6</v>
      </c>
      <c r="G54" s="18">
        <v>0</v>
      </c>
      <c r="H54" s="54" t="s">
        <v>69</v>
      </c>
      <c r="I54" s="54" t="s">
        <v>62</v>
      </c>
    </row>
    <row r="55" spans="1:9" ht="15.6" x14ac:dyDescent="0.3">
      <c r="A55" s="20" t="s">
        <v>17</v>
      </c>
      <c r="B55" s="12">
        <v>0</v>
      </c>
      <c r="C55" s="10">
        <v>324</v>
      </c>
      <c r="D55" s="12">
        <v>0</v>
      </c>
      <c r="E55" s="18">
        <v>0</v>
      </c>
      <c r="F55" s="10">
        <f>D55-B55</f>
        <v>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110802</v>
      </c>
      <c r="C56" s="34">
        <v>672274</v>
      </c>
      <c r="D56" s="33">
        <v>84919</v>
      </c>
      <c r="E56" s="35">
        <f t="shared" ref="E56:E90" si="10">D56/C56*100</f>
        <v>12.631605565587842</v>
      </c>
      <c r="F56" s="34">
        <f t="shared" ref="F56:F90" si="11">D56-B56</f>
        <v>-25883</v>
      </c>
      <c r="G56" s="35">
        <f t="shared" ref="G56:G90" si="12">D56/B56*100</f>
        <v>76.640313351744553</v>
      </c>
      <c r="H56" s="54" t="s">
        <v>69</v>
      </c>
      <c r="I56" s="54" t="s">
        <v>62</v>
      </c>
    </row>
    <row r="57" spans="1:9" s="28" customFormat="1" ht="39.6" x14ac:dyDescent="0.3">
      <c r="A57" s="27" t="s">
        <v>44</v>
      </c>
      <c r="B57" s="36">
        <v>115586</v>
      </c>
      <c r="C57" s="37">
        <v>672274</v>
      </c>
      <c r="D57" s="36">
        <v>102353</v>
      </c>
      <c r="E57" s="38">
        <f t="shared" si="10"/>
        <v>15.224893421432334</v>
      </c>
      <c r="F57" s="37">
        <f t="shared" si="11"/>
        <v>-13233</v>
      </c>
      <c r="G57" s="38">
        <f t="shared" si="12"/>
        <v>88.551381655217767</v>
      </c>
      <c r="H57" s="49"/>
      <c r="I57" s="45"/>
    </row>
    <row r="58" spans="1:9" s="26" customFormat="1" ht="26.4" x14ac:dyDescent="0.3">
      <c r="A58" s="29" t="s">
        <v>45</v>
      </c>
      <c r="B58" s="36">
        <v>20997</v>
      </c>
      <c r="C58" s="39">
        <v>28205</v>
      </c>
      <c r="D58" s="36">
        <v>7051</v>
      </c>
      <c r="E58" s="38">
        <f t="shared" si="10"/>
        <v>24.999113632334694</v>
      </c>
      <c r="F58" s="37">
        <f t="shared" si="11"/>
        <v>-13946</v>
      </c>
      <c r="G58" s="38">
        <f t="shared" si="12"/>
        <v>33.580987760156212</v>
      </c>
      <c r="H58" s="50"/>
      <c r="I58" s="46"/>
    </row>
    <row r="59" spans="1:9" s="26" customFormat="1" ht="27.6" customHeight="1" x14ac:dyDescent="0.3">
      <c r="A59" s="29" t="s">
        <v>46</v>
      </c>
      <c r="B59" s="36">
        <v>20997</v>
      </c>
      <c r="C59" s="39">
        <v>28205</v>
      </c>
      <c r="D59" s="36">
        <v>7051</v>
      </c>
      <c r="E59" s="38">
        <f t="shared" si="10"/>
        <v>24.999113632334694</v>
      </c>
      <c r="F59" s="37">
        <f t="shared" si="11"/>
        <v>-13946</v>
      </c>
      <c r="G59" s="38">
        <f t="shared" si="12"/>
        <v>33.580987760156212</v>
      </c>
      <c r="H59" s="50"/>
      <c r="I59" s="46"/>
    </row>
    <row r="60" spans="1:9" s="30" customFormat="1" ht="39.6" x14ac:dyDescent="0.3">
      <c r="A60" s="29" t="s">
        <v>59</v>
      </c>
      <c r="B60" s="40">
        <v>0</v>
      </c>
      <c r="C60" s="39">
        <v>0</v>
      </c>
      <c r="D60" s="40">
        <v>0</v>
      </c>
      <c r="E60" s="38">
        <v>0</v>
      </c>
      <c r="F60" s="37">
        <f t="shared" si="11"/>
        <v>0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77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5851</v>
      </c>
      <c r="C62" s="37">
        <v>44423</v>
      </c>
      <c r="D62" s="40">
        <v>3552</v>
      </c>
      <c r="E62" s="38">
        <f t="shared" si="10"/>
        <v>7.9958580014857175</v>
      </c>
      <c r="F62" s="37">
        <f t="shared" si="11"/>
        <v>-2299</v>
      </c>
      <c r="G62" s="38">
        <f t="shared" si="12"/>
        <v>60.707571355323878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0</v>
      </c>
      <c r="D63" s="40">
        <v>0</v>
      </c>
      <c r="E63" s="38" t="e">
        <f t="shared" si="10"/>
        <v>#DIV/0!</v>
      </c>
      <c r="F63" s="37">
        <f t="shared" si="11"/>
        <v>0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93</v>
      </c>
      <c r="B64" s="40">
        <v>0</v>
      </c>
      <c r="C64" s="39">
        <v>0</v>
      </c>
      <c r="D64" s="40">
        <v>0</v>
      </c>
      <c r="E64" s="38" t="e">
        <f t="shared" si="10"/>
        <v>#DIV/0!</v>
      </c>
      <c r="F64" s="37">
        <f t="shared" si="11"/>
        <v>0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98</v>
      </c>
      <c r="B65" s="40">
        <v>0</v>
      </c>
      <c r="C65" s="39">
        <v>0</v>
      </c>
      <c r="D65" s="40">
        <v>0</v>
      </c>
      <c r="E65" s="38"/>
      <c r="F65" s="37">
        <f t="shared" si="11"/>
        <v>0</v>
      </c>
      <c r="G65" s="38" t="e">
        <f t="shared" si="12"/>
        <v>#DIV/0!</v>
      </c>
      <c r="H65" s="52"/>
      <c r="I65" s="47"/>
    </row>
    <row r="66" spans="1:9" s="30" customFormat="1" ht="67.2" customHeight="1" x14ac:dyDescent="0.3">
      <c r="A66" s="29" t="s">
        <v>90</v>
      </c>
      <c r="B66" s="40">
        <v>291</v>
      </c>
      <c r="C66" s="39">
        <v>3555</v>
      </c>
      <c r="D66" s="40">
        <v>0</v>
      </c>
      <c r="E66" s="38">
        <f t="shared" si="10"/>
        <v>0</v>
      </c>
      <c r="F66" s="37">
        <f t="shared" si="11"/>
        <v>-291</v>
      </c>
      <c r="G66" s="38">
        <f t="shared" si="12"/>
        <v>0</v>
      </c>
      <c r="H66" s="52"/>
      <c r="I66" s="47"/>
    </row>
    <row r="67" spans="1:9" s="30" customFormat="1" ht="55.5" customHeight="1" x14ac:dyDescent="0.3">
      <c r="A67" s="29" t="s">
        <v>75</v>
      </c>
      <c r="B67" s="40">
        <v>0</v>
      </c>
      <c r="C67" s="39">
        <v>0</v>
      </c>
      <c r="D67" s="40">
        <v>0</v>
      </c>
      <c r="E67" s="38" t="e">
        <f t="shared" si="10"/>
        <v>#DIV/0!</v>
      </c>
      <c r="F67" s="37">
        <f t="shared" si="11"/>
        <v>0</v>
      </c>
      <c r="G67" s="38">
        <v>0</v>
      </c>
      <c r="H67" s="52"/>
      <c r="I67" s="47"/>
    </row>
    <row r="68" spans="1:9" s="30" customFormat="1" ht="96" customHeight="1" x14ac:dyDescent="0.3">
      <c r="A68" s="29" t="s">
        <v>94</v>
      </c>
      <c r="B68" s="40">
        <v>0</v>
      </c>
      <c r="C68" s="39">
        <v>0</v>
      </c>
      <c r="D68" s="40">
        <v>0</v>
      </c>
      <c r="E68" s="38" t="e">
        <f t="shared" si="10"/>
        <v>#DIV/0!</v>
      </c>
      <c r="F68" s="37">
        <f t="shared" si="11"/>
        <v>0</v>
      </c>
      <c r="G68" s="38">
        <v>0</v>
      </c>
      <c r="H68" s="52"/>
      <c r="I68" s="47"/>
    </row>
    <row r="69" spans="1:9" s="30" customFormat="1" ht="67.2" customHeight="1" x14ac:dyDescent="0.3">
      <c r="A69" s="29" t="s">
        <v>82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78</v>
      </c>
      <c r="B70" s="40">
        <v>584</v>
      </c>
      <c r="C70" s="39">
        <v>13341</v>
      </c>
      <c r="D70" s="40">
        <v>0</v>
      </c>
      <c r="E70" s="38">
        <f t="shared" si="10"/>
        <v>0</v>
      </c>
      <c r="F70" s="37">
        <f t="shared" si="11"/>
        <v>-584</v>
      </c>
      <c r="G70" s="38">
        <v>0</v>
      </c>
      <c r="H70" s="52"/>
      <c r="I70" s="47"/>
    </row>
    <row r="71" spans="1:9" s="30" customFormat="1" ht="29.4" customHeight="1" x14ac:dyDescent="0.3">
      <c r="A71" s="29" t="s">
        <v>99</v>
      </c>
      <c r="B71" s="40">
        <v>0</v>
      </c>
      <c r="C71" s="39">
        <v>0</v>
      </c>
      <c r="D71" s="40">
        <v>0</v>
      </c>
      <c r="E71" s="38">
        <v>0</v>
      </c>
      <c r="F71" s="37">
        <f t="shared" si="11"/>
        <v>0</v>
      </c>
      <c r="G71" s="38">
        <v>0</v>
      </c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41.4" customHeight="1" x14ac:dyDescent="0.3">
      <c r="A73" s="29" t="s">
        <v>88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60</v>
      </c>
      <c r="B74" s="40">
        <v>0</v>
      </c>
      <c r="C74" s="39">
        <v>0</v>
      </c>
      <c r="D74" s="40">
        <v>0</v>
      </c>
      <c r="E74" s="38">
        <v>0</v>
      </c>
      <c r="F74" s="37">
        <f t="shared" si="11"/>
        <v>0</v>
      </c>
      <c r="G74" s="38" t="e">
        <f t="shared" si="12"/>
        <v>#DIV/0!</v>
      </c>
      <c r="H74" s="52"/>
      <c r="I74" s="47"/>
    </row>
    <row r="75" spans="1:9" s="30" customFormat="1" ht="27" customHeight="1" x14ac:dyDescent="0.3">
      <c r="A75" s="29" t="s">
        <v>74</v>
      </c>
      <c r="B75" s="40">
        <v>1327</v>
      </c>
      <c r="C75" s="39">
        <v>0</v>
      </c>
      <c r="D75" s="40">
        <v>0</v>
      </c>
      <c r="E75" s="38">
        <v>0</v>
      </c>
      <c r="F75" s="37">
        <f t="shared" si="11"/>
        <v>-1327</v>
      </c>
      <c r="G75" s="38">
        <f t="shared" si="12"/>
        <v>0</v>
      </c>
      <c r="H75" s="52"/>
      <c r="I75" s="47"/>
    </row>
    <row r="76" spans="1:9" s="30" customFormat="1" ht="27" customHeight="1" x14ac:dyDescent="0.3">
      <c r="A76" s="29" t="s">
        <v>86</v>
      </c>
      <c r="B76" s="40">
        <v>0</v>
      </c>
      <c r="C76" s="39">
        <v>0</v>
      </c>
      <c r="D76" s="40">
        <v>0</v>
      </c>
      <c r="E76" s="38">
        <v>0</v>
      </c>
      <c r="F76" s="37">
        <f t="shared" si="11"/>
        <v>0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89</v>
      </c>
      <c r="B77" s="40">
        <v>0</v>
      </c>
      <c r="C77" s="39">
        <v>0</v>
      </c>
      <c r="D77" s="40">
        <v>0</v>
      </c>
      <c r="E77" s="38">
        <v>0</v>
      </c>
      <c r="F77" s="37">
        <f t="shared" si="11"/>
        <v>0</v>
      </c>
      <c r="G77" s="38">
        <v>0</v>
      </c>
      <c r="H77" s="52"/>
      <c r="I77" s="47"/>
    </row>
    <row r="78" spans="1:9" s="30" customFormat="1" ht="27.6" customHeight="1" x14ac:dyDescent="0.3">
      <c r="A78" s="29" t="s">
        <v>91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53</v>
      </c>
      <c r="B79" s="40">
        <v>3649</v>
      </c>
      <c r="C79" s="39">
        <v>27527</v>
      </c>
      <c r="D79" s="40">
        <v>3552</v>
      </c>
      <c r="E79" s="38">
        <f>D79/C79*100</f>
        <v>12.903694554437461</v>
      </c>
      <c r="F79" s="37">
        <f>D79-B79</f>
        <v>-97</v>
      </c>
      <c r="G79" s="38">
        <f t="shared" si="12"/>
        <v>97.341737462318449</v>
      </c>
      <c r="H79" s="52"/>
      <c r="I79" s="47"/>
    </row>
    <row r="80" spans="1:9" s="26" customFormat="1" ht="26.4" x14ac:dyDescent="0.3">
      <c r="A80" s="27" t="s">
        <v>48</v>
      </c>
      <c r="B80" s="40">
        <v>87914</v>
      </c>
      <c r="C80" s="37">
        <v>594315</v>
      </c>
      <c r="D80" s="40">
        <v>90902</v>
      </c>
      <c r="E80" s="38">
        <f t="shared" si="10"/>
        <v>15.295255882823083</v>
      </c>
      <c r="F80" s="37">
        <f t="shared" si="11"/>
        <v>2988</v>
      </c>
      <c r="G80" s="38">
        <f t="shared" si="12"/>
        <v>103.39877607662034</v>
      </c>
      <c r="H80" s="50"/>
      <c r="I80" s="46"/>
    </row>
    <row r="81" spans="1:9" s="26" customFormat="1" ht="52.8" x14ac:dyDescent="0.3">
      <c r="A81" s="29" t="s">
        <v>54</v>
      </c>
      <c r="B81" s="40">
        <v>32</v>
      </c>
      <c r="C81" s="41">
        <v>206</v>
      </c>
      <c r="D81" s="40">
        <v>34</v>
      </c>
      <c r="E81" s="38">
        <f t="shared" si="10"/>
        <v>16.50485436893204</v>
      </c>
      <c r="F81" s="37">
        <f t="shared" si="11"/>
        <v>2</v>
      </c>
      <c r="G81" s="38">
        <f t="shared" si="12"/>
        <v>106.25</v>
      </c>
      <c r="H81" s="50"/>
      <c r="I81" s="46"/>
    </row>
    <row r="82" spans="1:9" s="26" customFormat="1" ht="52.8" x14ac:dyDescent="0.3">
      <c r="A82" s="29" t="s">
        <v>55</v>
      </c>
      <c r="B82" s="40">
        <v>2608</v>
      </c>
      <c r="C82" s="41">
        <v>14509</v>
      </c>
      <c r="D82" s="40">
        <v>2418</v>
      </c>
      <c r="E82" s="38">
        <f t="shared" si="10"/>
        <v>16.665517954373147</v>
      </c>
      <c r="F82" s="37">
        <f t="shared" si="11"/>
        <v>-190</v>
      </c>
      <c r="G82" s="38">
        <f t="shared" si="12"/>
        <v>92.714723926380373</v>
      </c>
      <c r="H82" s="50"/>
      <c r="I82" s="46"/>
    </row>
    <row r="83" spans="1:9" s="26" customFormat="1" ht="66" x14ac:dyDescent="0.3">
      <c r="A83" s="29" t="s">
        <v>87</v>
      </c>
      <c r="B83" s="40">
        <v>0</v>
      </c>
      <c r="C83" s="41">
        <v>30368</v>
      </c>
      <c r="D83" s="40">
        <v>0</v>
      </c>
      <c r="E83" s="38">
        <f t="shared" si="10"/>
        <v>0</v>
      </c>
      <c r="F83" s="37">
        <f t="shared" si="11"/>
        <v>0</v>
      </c>
      <c r="G83" s="38" t="e">
        <f t="shared" si="12"/>
        <v>#DIV/0!</v>
      </c>
      <c r="H83" s="50"/>
      <c r="I83" s="46"/>
    </row>
    <row r="84" spans="1:9" s="26" customFormat="1" ht="52.8" x14ac:dyDescent="0.3">
      <c r="A84" s="29" t="s">
        <v>73</v>
      </c>
      <c r="B84" s="40">
        <v>0</v>
      </c>
      <c r="C84" s="41">
        <v>2</v>
      </c>
      <c r="D84" s="40">
        <v>0</v>
      </c>
      <c r="E84" s="38">
        <v>0</v>
      </c>
      <c r="F84" s="37">
        <f t="shared" si="11"/>
        <v>0</v>
      </c>
      <c r="G84" s="38">
        <v>0</v>
      </c>
      <c r="H84" s="50"/>
      <c r="I84" s="46"/>
    </row>
    <row r="85" spans="1:9" s="26" customFormat="1" ht="42" customHeight="1" x14ac:dyDescent="0.3">
      <c r="A85" s="29" t="s">
        <v>79</v>
      </c>
      <c r="B85" s="40">
        <v>0</v>
      </c>
      <c r="C85" s="41">
        <v>0</v>
      </c>
      <c r="D85" s="40">
        <v>0</v>
      </c>
      <c r="E85" s="38">
        <v>0</v>
      </c>
      <c r="F85" s="37">
        <f t="shared" si="11"/>
        <v>0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80</v>
      </c>
      <c r="B86" s="40">
        <v>1447</v>
      </c>
      <c r="C86" s="41">
        <v>35623</v>
      </c>
      <c r="D86" s="40">
        <v>2813</v>
      </c>
      <c r="E86" s="38">
        <v>0</v>
      </c>
      <c r="F86" s="37">
        <f t="shared" si="11"/>
        <v>1366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84</v>
      </c>
      <c r="B87" s="40">
        <v>0</v>
      </c>
      <c r="C87" s="41">
        <v>0</v>
      </c>
      <c r="D87" s="40">
        <v>0</v>
      </c>
      <c r="E87" s="38"/>
      <c r="F87" s="37">
        <f t="shared" si="11"/>
        <v>0</v>
      </c>
      <c r="G87" s="38"/>
      <c r="H87" s="50"/>
      <c r="I87" s="46"/>
    </row>
    <row r="88" spans="1:9" s="26" customFormat="1" ht="40.200000000000003" hidden="1" customHeight="1" x14ac:dyDescent="0.3">
      <c r="A88" s="29" t="s">
        <v>84</v>
      </c>
      <c r="B88" s="40"/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56</v>
      </c>
      <c r="B89" s="40">
        <v>146</v>
      </c>
      <c r="C89" s="41">
        <v>1601</v>
      </c>
      <c r="D89" s="40">
        <v>213</v>
      </c>
      <c r="E89" s="38">
        <f t="shared" si="10"/>
        <v>13.304184884447221</v>
      </c>
      <c r="F89" s="37">
        <f>D89-B89</f>
        <v>67</v>
      </c>
      <c r="G89" s="38">
        <f t="shared" si="12"/>
        <v>145.89041095890411</v>
      </c>
      <c r="H89" s="50"/>
      <c r="I89" s="46"/>
    </row>
    <row r="90" spans="1:9" s="26" customFormat="1" ht="13.95" customHeight="1" x14ac:dyDescent="0.3">
      <c r="A90" s="29" t="s">
        <v>57</v>
      </c>
      <c r="B90" s="40">
        <v>83681</v>
      </c>
      <c r="C90" s="41">
        <v>512006</v>
      </c>
      <c r="D90" s="40">
        <v>85424</v>
      </c>
      <c r="E90" s="38">
        <f t="shared" si="10"/>
        <v>16.684179482271691</v>
      </c>
      <c r="F90" s="37">
        <f t="shared" si="11"/>
        <v>1743</v>
      </c>
      <c r="G90" s="38">
        <f t="shared" si="12"/>
        <v>102.08291009906669</v>
      </c>
      <c r="H90" s="50"/>
      <c r="I90" s="46"/>
    </row>
    <row r="91" spans="1:9" s="26" customFormat="1" ht="15.6" x14ac:dyDescent="0.3">
      <c r="A91" s="27" t="s">
        <v>49</v>
      </c>
      <c r="B91" s="40">
        <v>824</v>
      </c>
      <c r="C91" s="37">
        <v>5331</v>
      </c>
      <c r="D91" s="40">
        <v>848</v>
      </c>
      <c r="E91" s="38">
        <f t="shared" ref="E91:E92" si="13">D91/C91*100</f>
        <v>15.906959294691427</v>
      </c>
      <c r="F91" s="37">
        <f t="shared" ref="F91:F98" si="14">D91-B91</f>
        <v>24</v>
      </c>
      <c r="G91" s="38">
        <f t="shared" ref="G91:G98" si="15">D91/B91*100</f>
        <v>102.91262135922329</v>
      </c>
      <c r="H91" s="50"/>
      <c r="I91" s="46"/>
    </row>
    <row r="92" spans="1:9" s="26" customFormat="1" ht="66" x14ac:dyDescent="0.3">
      <c r="A92" s="29" t="s">
        <v>58</v>
      </c>
      <c r="B92" s="40">
        <v>824</v>
      </c>
      <c r="C92" s="41">
        <v>5331</v>
      </c>
      <c r="D92" s="40">
        <v>848</v>
      </c>
      <c r="E92" s="38">
        <f t="shared" si="13"/>
        <v>15.906959294691427</v>
      </c>
      <c r="F92" s="37">
        <f t="shared" si="14"/>
        <v>24</v>
      </c>
      <c r="G92" s="38">
        <f t="shared" si="15"/>
        <v>102.91262135922329</v>
      </c>
      <c r="H92" s="50"/>
      <c r="I92" s="46"/>
    </row>
    <row r="93" spans="1:9" s="26" customFormat="1" ht="145.80000000000001" customHeight="1" x14ac:dyDescent="0.3">
      <c r="A93" s="29" t="s">
        <v>100</v>
      </c>
      <c r="B93" s="40">
        <v>0</v>
      </c>
      <c r="C93" s="41">
        <v>0</v>
      </c>
      <c r="D93" s="40">
        <v>0</v>
      </c>
      <c r="E93" s="38">
        <v>0</v>
      </c>
      <c r="F93" s="37">
        <f t="shared" si="14"/>
        <v>0</v>
      </c>
      <c r="G93" s="38" t="e">
        <f t="shared" si="15"/>
        <v>#DIV/0!</v>
      </c>
      <c r="H93" s="50"/>
      <c r="I93" s="46"/>
    </row>
    <row r="94" spans="1:9" s="26" customFormat="1" ht="29.4" customHeight="1" x14ac:dyDescent="0.3">
      <c r="A94" s="29" t="s">
        <v>92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>
        <v>0</v>
      </c>
      <c r="H94" s="50"/>
      <c r="I94" s="46"/>
    </row>
    <row r="95" spans="1:9" s="32" customFormat="1" ht="39.6" x14ac:dyDescent="0.3">
      <c r="A95" s="29" t="s">
        <v>81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0</v>
      </c>
      <c r="C96" s="41">
        <v>0</v>
      </c>
      <c r="D96" s="40">
        <v>40</v>
      </c>
      <c r="E96" s="38">
        <v>0</v>
      </c>
      <c r="F96" s="37">
        <f t="shared" si="14"/>
        <v>40</v>
      </c>
      <c r="G96" s="38" t="e">
        <f t="shared" si="15"/>
        <v>#DIV/0!</v>
      </c>
      <c r="H96" s="53"/>
      <c r="I96" s="48"/>
    </row>
    <row r="97" spans="1:9" s="26" customFormat="1" ht="105.6" customHeight="1" x14ac:dyDescent="0.3">
      <c r="A97" s="27" t="s">
        <v>97</v>
      </c>
      <c r="B97" s="40">
        <v>0</v>
      </c>
      <c r="C97" s="37">
        <v>0</v>
      </c>
      <c r="D97" s="40">
        <v>0</v>
      </c>
      <c r="E97" s="38">
        <v>0</v>
      </c>
      <c r="F97" s="37">
        <f t="shared" si="14"/>
        <v>0</v>
      </c>
      <c r="G97" s="38">
        <v>0</v>
      </c>
      <c r="H97" s="50"/>
      <c r="I97" s="46"/>
    </row>
    <row r="98" spans="1:9" s="26" customFormat="1" ht="52.8" x14ac:dyDescent="0.3">
      <c r="A98" s="27" t="s">
        <v>51</v>
      </c>
      <c r="B98" s="40">
        <v>-4784</v>
      </c>
      <c r="C98" s="40">
        <v>0</v>
      </c>
      <c r="D98" s="40">
        <v>-17474</v>
      </c>
      <c r="E98" s="38">
        <v>0</v>
      </c>
      <c r="F98" s="37">
        <f t="shared" si="14"/>
        <v>-12690</v>
      </c>
      <c r="G98" s="38">
        <f t="shared" si="15"/>
        <v>365.25919732441474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95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72</v>
      </c>
      <c r="B102" s="57"/>
      <c r="C102" s="57"/>
      <c r="D102" s="57"/>
      <c r="E102" s="57"/>
      <c r="F102" s="57"/>
      <c r="G102" s="4" t="s">
        <v>96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fitToHeight="4" orientation="portrait" r:id="rId1"/>
  <rowBreaks count="3" manualBreakCount="3">
    <brk id="33" max="6" man="1"/>
    <brk id="72" max="6" man="1"/>
    <brk id="8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2024-10-27T14:15:21Z</cp:lastPrinted>
  <dcterms:created xsi:type="dcterms:W3CDTF">2008-11-29T07:38:34Z</dcterms:created>
  <dcterms:modified xsi:type="dcterms:W3CDTF">2025-05-13T12:23:43Z</dcterms:modified>
</cp:coreProperties>
</file>