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42025\доходы 01042025\"/>
    </mc:Choice>
  </mc:AlternateContent>
  <xr:revisionPtr revIDLastSave="0" documentId="13_ncr:1_{919D47CA-3785-4665-B1FF-1BA5674118BE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Лист2!$A$1:$G$103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5" l="1"/>
  <c r="G65" i="5"/>
  <c r="B46" i="5" l="1"/>
  <c r="E66" i="5" l="1"/>
  <c r="F66" i="5"/>
  <c r="G66" i="5"/>
  <c r="G64" i="5" l="1"/>
  <c r="F64" i="5"/>
  <c r="E64" i="5"/>
  <c r="G19" i="5" l="1"/>
  <c r="F19" i="5"/>
  <c r="F77" i="5" l="1"/>
  <c r="F73" i="5"/>
  <c r="E83" i="5" l="1"/>
  <c r="F83" i="5"/>
  <c r="G83" i="5"/>
  <c r="F76" i="5" l="1"/>
  <c r="F87" i="5" l="1"/>
  <c r="E19" i="5"/>
  <c r="F69" i="5" l="1"/>
  <c r="E69" i="5"/>
  <c r="G37" i="5"/>
  <c r="G38" i="5"/>
  <c r="G39" i="5"/>
  <c r="G40" i="5"/>
  <c r="G41" i="5"/>
  <c r="D46" i="5" l="1"/>
  <c r="E53" i="5" l="1"/>
  <c r="F86" i="5" l="1"/>
  <c r="F85" i="5"/>
  <c r="F70" i="5"/>
  <c r="E70" i="5"/>
  <c r="F68" i="5"/>
  <c r="E68" i="5"/>
  <c r="F67" i="5"/>
  <c r="E67" i="5"/>
  <c r="F63" i="5"/>
  <c r="E63" i="5"/>
  <c r="G96" i="5" l="1"/>
  <c r="G93" i="5" l="1"/>
  <c r="G89" i="5"/>
  <c r="G75" i="5"/>
  <c r="G79" i="5"/>
  <c r="G74" i="5"/>
  <c r="G63" i="5"/>
  <c r="G62" i="5"/>
  <c r="G49" i="5"/>
  <c r="G34" i="5"/>
  <c r="G32" i="5"/>
  <c r="G60" i="5" l="1"/>
  <c r="F61" i="5"/>
  <c r="F72" i="5" l="1"/>
  <c r="F75" i="5" l="1"/>
  <c r="G35" i="5" l="1"/>
  <c r="G36" i="5"/>
  <c r="F35" i="5"/>
  <c r="C46" i="5" l="1"/>
  <c r="B29" i="5"/>
  <c r="F84" i="5" l="1"/>
  <c r="B22" i="5"/>
  <c r="B20" i="5" s="1"/>
  <c r="F96" i="5" l="1"/>
  <c r="F94" i="5"/>
  <c r="E89" i="5"/>
  <c r="F74" i="5"/>
  <c r="F71" i="5"/>
  <c r="E35" i="5" l="1"/>
  <c r="E36" i="5"/>
  <c r="E34" i="5"/>
  <c r="F34" i="5"/>
  <c r="G98" i="5" l="1"/>
  <c r="F98" i="5"/>
  <c r="F97" i="5"/>
  <c r="F95" i="5"/>
  <c r="F93" i="5"/>
  <c r="G92" i="5"/>
  <c r="F92" i="5"/>
  <c r="E92" i="5"/>
  <c r="G91" i="5"/>
  <c r="F91" i="5"/>
  <c r="E91" i="5"/>
  <c r="G90" i="5"/>
  <c r="F90" i="5"/>
  <c r="E90" i="5"/>
  <c r="F89" i="5"/>
  <c r="G82" i="5"/>
  <c r="F82" i="5"/>
  <c r="E82" i="5"/>
  <c r="G81" i="5"/>
  <c r="F81" i="5"/>
  <c r="E81" i="5"/>
  <c r="G80" i="5"/>
  <c r="F80" i="5"/>
  <c r="E80" i="5"/>
  <c r="F79" i="5"/>
  <c r="E79" i="5"/>
  <c r="F62" i="5"/>
  <c r="E62" i="5"/>
  <c r="F60" i="5"/>
  <c r="G59" i="5"/>
  <c r="F59" i="5"/>
  <c r="E59" i="5"/>
  <c r="G58" i="5"/>
  <c r="F58" i="5"/>
  <c r="E58" i="5"/>
  <c r="G57" i="5"/>
  <c r="F57" i="5"/>
  <c r="E57" i="5"/>
  <c r="G56" i="5"/>
  <c r="F56" i="5"/>
  <c r="E56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3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3" i="5"/>
  <c r="F54" i="5"/>
  <c r="F55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<sst xmlns="http://schemas.openxmlformats.org/spreadsheetml/2006/main" count="133" uniqueCount="107">
  <si>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</si>
  <si>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</si>
  <si>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</si>
  <si>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</si>
  <si>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</si>
  <si>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</si>
  <si>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</si>
  <si>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</si>
  <si>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</si>
  <si>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</si>
  <si>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</si>
  <si>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</si>
  <si>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</si>
  <si>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</si>
  <si>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</si>
  <si>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</si>
  <si>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</si>
  <si>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</si>
  <si>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</si>
  <si>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</si>
  <si>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</si>
  <si>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</si>
  <si>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</si>
  <si>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</si>
  <si>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</si>
  <si>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</si>
  <si>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</si>
  <si>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</si>
  <si>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</si>
  <si>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</si>
  <si>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</si>
  <si>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</si>
  <si>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</si>
  <si>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</si>
  <si>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</si>
  <si>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</si>
  <si>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</si>
  <si>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</si>
  <si>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</si>
  <si>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</si>
  <si>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</si>
  <si>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</si>
  <si>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</si>
  <si>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</si>
  <si>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</si>
  <si>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</si>
  <si>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</si>
  <si>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</si>
  <si>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</si>
  <si>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</si>
  <si>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</si>
  <si>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</si>
  <si>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</si>
  <si>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</si>
  <si>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</si>
  <si>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</si>
  <si>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</si>
  <si>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</si>
  <si>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</si>
  <si>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</si>
  <si>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</si>
  <si>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</si>
  <si>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</si>
  <si>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</si>
  <si>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</si>
  <si>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</si>
  <si>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</si>
  <si>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</si>
  <si>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</si>
  <si>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</si>
  <si>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</si>
  <si>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</si>
  <si>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</si>
  <si>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</si>
  <si>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</si>
  <si>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</si>
  <si>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</si>
  <si>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</si>
  <si>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</si>
  <si>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</si>
  <si>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</si>
  <si>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</si>
  <si>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</si>
  <si>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</si>
  <si>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</si>
  <si>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</si>
  <si>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</si>
  <si>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</si>
  <si>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</si>
  <si>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</si>
  <si>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из местных бюджетов</t>
  </si>
  <si>
    <t>Прочие межбюджетные трансферты, передаваемые бюджетам муниципальных районов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</si>
  <si>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</si>
  <si>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</si>
  <si>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И. о. начальника Финансово-экономического</t>
  </si>
  <si>
    <t>С. В. Рыжих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</si>
  <si>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</si>
  <si>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</si>
  <si>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</si>
  <si>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</si>
  <si>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Утверждено в бюджете на 2025 год </t>
  </si>
  <si>
    <t>Поступление налоговых и неналоговых доходов в бюджет муниципального района "Обоянский район" Курской области на 01.04.2025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</si>
  <si>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01.04.2024г </t>
  </si>
  <si>
    <t>Фактически поступило с начала года на 01.04.2025г.</t>
  </si>
  <si>
    <t>% выполнения фактических поступлений на 01.04.2025г. к плану 2025 года</t>
  </si>
  <si>
    <t>Отклонения факта на 01.04.2025г. от 01.04.2024г.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</si>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</sst>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3" fontId="33" fillId="0" borderId="1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5"/>
  <sheetViews>
    <sheetView tabSelected="1" view="pageBreakPreview" topLeftCell="A36" zoomScale="115" zoomScaleNormal="100" zoomScaleSheetLayoutView="115" workbookViewId="0">
      <selection activeCell="D57" sqref="D57"/>
    </sheetView>
  </sheetViews>
  <sheetFormatPr defaultRowHeight="14.4" x14ac:dyDescent="0.3"/>
  <cols>
    <col min="1" max="1" width="43.33203125" customWidth="1"/>
    <col min="2" max="2" width="11.88671875" customWidth="1"/>
    <col min="3" max="3" width="11.5546875" customWidth="1"/>
    <col min="4" max="4" width="11.88671875" customWidth="1"/>
    <col min="5" max="5" width="13" customWidth="1"/>
    <col min="6" max="6" width="12.44140625" customWidth="1"/>
    <col min="7" max="7" width="11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67" t="s">
        <v>101</v>
      </c>
      <c r="B1" s="67"/>
      <c r="C1" s="67"/>
      <c r="D1" s="67"/>
      <c r="E1" s="67"/>
      <c r="F1" s="68"/>
      <c r="G1" s="68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6" t="s">
        <v>20</v>
      </c>
      <c r="G3" s="66"/>
    </row>
    <row r="4" spans="1:9" ht="15.75" customHeight="1" x14ac:dyDescent="0.3">
      <c r="A4" s="70" t="s">
        <v>0</v>
      </c>
      <c r="B4" s="70"/>
      <c r="C4" s="70"/>
      <c r="D4" s="70"/>
      <c r="E4" s="70"/>
      <c r="F4" s="70"/>
      <c r="G4" s="70"/>
      <c r="H4" s="61" t="s">
        <v>68</v>
      </c>
      <c r="I4" s="61" t="s">
        <v>71</v>
      </c>
    </row>
    <row r="5" spans="1:9" s="2" customFormat="1" ht="44.25" customHeight="1" x14ac:dyDescent="0.25">
      <c r="A5" s="70"/>
      <c r="B5" s="70" t="s">
        <v>102</v>
      </c>
      <c r="C5" s="64" t="s">
        <v>100</v>
      </c>
      <c r="D5" s="70" t="s">
        <v>103</v>
      </c>
      <c r="E5" s="64" t="s">
        <v>104</v>
      </c>
      <c r="F5" s="69" t="s">
        <v>105</v>
      </c>
      <c r="G5" s="69"/>
      <c r="H5" s="62"/>
      <c r="I5" s="62"/>
    </row>
    <row r="6" spans="1:9" s="3" customFormat="1" ht="33" customHeight="1" x14ac:dyDescent="0.25">
      <c r="A6" s="70"/>
      <c r="B6" s="65"/>
      <c r="C6" s="65"/>
      <c r="D6" s="65"/>
      <c r="E6" s="65"/>
      <c r="F6" s="15" t="s">
        <v>40</v>
      </c>
      <c r="G6" s="15" t="s">
        <v>19</v>
      </c>
      <c r="H6" s="63"/>
      <c r="I6" s="63"/>
    </row>
    <row r="7" spans="1:9" s="25" customFormat="1" ht="15.6" x14ac:dyDescent="0.3">
      <c r="A7" s="24" t="s">
        <v>42</v>
      </c>
      <c r="B7" s="33">
        <v>180680</v>
      </c>
      <c r="C7" s="34">
        <v>907097</v>
      </c>
      <c r="D7" s="33">
        <v>209948</v>
      </c>
      <c r="E7" s="35">
        <f>D7/C7*100</f>
        <v>23.145044025060166</v>
      </c>
      <c r="F7" s="34">
        <f>D7-B7</f>
        <v>29268</v>
      </c>
      <c r="G7" s="35">
        <f>D7/B7*100</f>
        <v>116.19880451627186</v>
      </c>
      <c r="H7" s="42"/>
      <c r="I7" s="42"/>
    </row>
    <row r="8" spans="1:9" ht="15.6" x14ac:dyDescent="0.3">
      <c r="A8" s="15" t="s">
        <v>35</v>
      </c>
      <c r="B8" s="6">
        <v>42091</v>
      </c>
      <c r="C8" s="6">
        <v>228578</v>
      </c>
      <c r="D8" s="6">
        <v>46642</v>
      </c>
      <c r="E8" s="16">
        <f>(D8/C8)*100</f>
        <v>20.405288347959996</v>
      </c>
      <c r="F8" s="6">
        <f t="shared" ref="F8" si="0">F10+F11</f>
        <v>4551</v>
      </c>
      <c r="G8" s="16">
        <f>(D8/B8)*100</f>
        <v>110.81228766244567</v>
      </c>
      <c r="H8" s="43"/>
      <c r="I8" s="43"/>
    </row>
    <row r="9" spans="1:9" ht="15.6" x14ac:dyDescent="0.3">
      <c r="A9" s="17" t="s">
        <v>21</v>
      </c>
      <c r="B9" s="6"/>
      <c r="C9" s="60"/>
      <c r="D9" s="6"/>
      <c r="E9" s="16"/>
      <c r="F9" s="6"/>
      <c r="G9" s="16"/>
      <c r="H9" s="43"/>
      <c r="I9" s="43"/>
    </row>
    <row r="10" spans="1:9" ht="15.6" x14ac:dyDescent="0.3">
      <c r="A10" s="15" t="s">
        <v>11</v>
      </c>
      <c r="B10" s="6">
        <v>35944</v>
      </c>
      <c r="C10" s="6">
        <v>198365</v>
      </c>
      <c r="D10" s="6">
        <v>37925</v>
      </c>
      <c r="E10" s="16">
        <f>(D10/C10)*100</f>
        <v>19.118796158596528</v>
      </c>
      <c r="F10" s="6">
        <f>F14+F20+F29+F34+F35+F36+F37+F38+F42</f>
        <v>1981</v>
      </c>
      <c r="G10" s="16">
        <f>(D10/B10)*100</f>
        <v>105.51135099042956</v>
      </c>
      <c r="H10" s="43"/>
      <c r="I10" s="43"/>
    </row>
    <row r="11" spans="1:9" ht="21" customHeight="1" x14ac:dyDescent="0.3">
      <c r="A11" s="15" t="s">
        <v>10</v>
      </c>
      <c r="B11" s="6">
        <v>6147</v>
      </c>
      <c r="C11" s="6">
        <v>30213</v>
      </c>
      <c r="D11" s="6">
        <v>8717</v>
      </c>
      <c r="E11" s="16">
        <f>(D11/C11)*100</f>
        <v>28.851818753516699</v>
      </c>
      <c r="F11" s="6">
        <f>F45+F46+F49+F50+F51+F52+F53+F54+F55</f>
        <v>2570</v>
      </c>
      <c r="G11" s="16">
        <f>(D11/B11)*100</f>
        <v>141.80901252643565</v>
      </c>
      <c r="H11" s="43"/>
      <c r="I11" s="43"/>
    </row>
    <row r="12" spans="1:9" ht="15.6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v>28258</v>
      </c>
      <c r="C14" s="7">
        <v>166045</v>
      </c>
      <c r="D14" s="7">
        <v>29236</v>
      </c>
      <c r="E14" s="18">
        <f>(D14/C14)*100</f>
        <v>17.607275136258245</v>
      </c>
      <c r="F14" s="10">
        <f>D14-B14</f>
        <v>978</v>
      </c>
      <c r="G14" s="18">
        <f>(D14/B14)*100</f>
        <v>103.46096680586028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27648</v>
      </c>
      <c r="C16" s="13">
        <v>158943</v>
      </c>
      <c r="D16" s="13">
        <v>28649</v>
      </c>
      <c r="E16" s="21">
        <f>(D16/C16)*100</f>
        <v>18.024700678859716</v>
      </c>
      <c r="F16" s="13">
        <f>D16-B16</f>
        <v>1001</v>
      </c>
      <c r="G16" s="21">
        <f>(D16/B16)*100</f>
        <v>103.6205150462963</v>
      </c>
      <c r="H16" s="54" t="s">
        <v>67</v>
      </c>
      <c r="I16" s="51"/>
    </row>
    <row r="17" spans="1:9" s="8" customFormat="1" ht="71.400000000000006" x14ac:dyDescent="0.3">
      <c r="A17" s="22" t="s">
        <v>39</v>
      </c>
      <c r="B17" s="13">
        <v>6</v>
      </c>
      <c r="C17" s="13">
        <v>918</v>
      </c>
      <c r="D17" s="13">
        <v>71</v>
      </c>
      <c r="E17" s="21">
        <f>(D17/C17)*100</f>
        <v>7.7342047930283222</v>
      </c>
      <c r="F17" s="13">
        <f>D17-B17</f>
        <v>65</v>
      </c>
      <c r="G17" s="21">
        <f>(D17/B17)*100</f>
        <v>1183.3333333333335</v>
      </c>
      <c r="H17" s="54" t="s">
        <v>67</v>
      </c>
      <c r="I17" s="51"/>
    </row>
    <row r="18" spans="1:9" s="8" customFormat="1" ht="30.6" x14ac:dyDescent="0.3">
      <c r="A18" s="22" t="s">
        <v>23</v>
      </c>
      <c r="B18" s="13">
        <v>62</v>
      </c>
      <c r="C18" s="13">
        <v>1540</v>
      </c>
      <c r="D18" s="13">
        <v>415</v>
      </c>
      <c r="E18" s="21">
        <f>(D18/C18)*100</f>
        <v>26.948051948051948</v>
      </c>
      <c r="F18" s="13">
        <f>D18-B18</f>
        <v>353</v>
      </c>
      <c r="G18" s="21">
        <f>(D18/B18)*100</f>
        <v>669.35483870967744</v>
      </c>
      <c r="H18" s="54" t="s">
        <v>67</v>
      </c>
      <c r="I18" s="51"/>
    </row>
    <row r="19" spans="1:9" s="8" customFormat="1" ht="61.2" x14ac:dyDescent="0.3">
      <c r="A19" s="22" t="s">
        <v>82</v>
      </c>
      <c r="B19" s="13">
        <v>542</v>
      </c>
      <c r="C19" s="13">
        <v>4644</v>
      </c>
      <c r="D19" s="13">
        <v>101</v>
      </c>
      <c r="E19" s="21">
        <f>(D19/C19)*100</f>
        <v>2.1748492678725238</v>
      </c>
      <c r="F19" s="13">
        <f>D19-B19</f>
        <v>-441</v>
      </c>
      <c r="G19" s="21">
        <f>(D19/B19)*100</f>
        <v>18.634686346863468</v>
      </c>
      <c r="H19" s="54"/>
      <c r="I19" s="51"/>
    </row>
    <row r="20" spans="1:9" s="8" customFormat="1" ht="28.2" x14ac:dyDescent="0.3">
      <c r="A20" s="20" t="s">
        <v>3</v>
      </c>
      <c r="B20" s="7">
        <f>B22</f>
        <v>3542</v>
      </c>
      <c r="C20" s="7">
        <f>C22</f>
        <v>15408</v>
      </c>
      <c r="D20" s="7">
        <f>D22</f>
        <v>3702</v>
      </c>
      <c r="E20" s="18">
        <f>(D20/C20)*100</f>
        <v>24.026479750778819</v>
      </c>
      <c r="F20" s="10">
        <f>D20-B20</f>
        <v>160</v>
      </c>
      <c r="G20" s="18">
        <f>(D20/B20)*100</f>
        <v>104.51722190852625</v>
      </c>
      <c r="H20" s="54" t="s">
        <v>66</v>
      </c>
      <c r="I20" s="51"/>
    </row>
    <row r="21" spans="1:9" s="8" customFormat="1" ht="15.6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3542</v>
      </c>
      <c r="C22" s="9">
        <f>C24+C25+C26+C27+C28</f>
        <v>15408</v>
      </c>
      <c r="D22" s="9">
        <f>D24+D25+D26+D27+D28</f>
        <v>3702</v>
      </c>
      <c r="E22" s="21">
        <f t="shared" ref="E22" si="1">(D22/C22)*100</f>
        <v>24.026479750778819</v>
      </c>
      <c r="F22" s="13">
        <f t="shared" ref="F22" si="2">D22-B22</f>
        <v>160</v>
      </c>
      <c r="G22" s="21">
        <f>(D22/B22)*100</f>
        <v>104.51722190852625</v>
      </c>
      <c r="H22" s="54"/>
      <c r="I22" s="51"/>
    </row>
    <row r="23" spans="1:9" s="8" customFormat="1" ht="15.6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1736</v>
      </c>
      <c r="C24" s="13">
        <v>8059</v>
      </c>
      <c r="D24" s="13">
        <v>1818</v>
      </c>
      <c r="E24" s="21">
        <f>(D24/C24)*100</f>
        <v>22.558630102990445</v>
      </c>
      <c r="F24" s="13">
        <f>D24-B24</f>
        <v>82</v>
      </c>
      <c r="G24" s="21">
        <f>(D24/B24)*100</f>
        <v>104.72350230414746</v>
      </c>
      <c r="H24" s="54"/>
      <c r="I24" s="51"/>
    </row>
    <row r="25" spans="1:9" s="8" customFormat="1" ht="40.799999999999997" x14ac:dyDescent="0.3">
      <c r="A25" s="23" t="s">
        <v>26</v>
      </c>
      <c r="B25" s="13">
        <v>9</v>
      </c>
      <c r="C25" s="13">
        <v>36</v>
      </c>
      <c r="D25" s="13">
        <v>10</v>
      </c>
      <c r="E25" s="21">
        <f>(D25/C25)*100</f>
        <v>27.777777777777779</v>
      </c>
      <c r="F25" s="13">
        <f>D25-B25</f>
        <v>1</v>
      </c>
      <c r="G25" s="21">
        <f>(D25/B25)*100</f>
        <v>111.11111111111111</v>
      </c>
      <c r="H25" s="54"/>
      <c r="I25" s="51"/>
    </row>
    <row r="26" spans="1:9" s="8" customFormat="1" ht="40.799999999999997" x14ac:dyDescent="0.3">
      <c r="A26" s="23" t="s">
        <v>27</v>
      </c>
      <c r="B26" s="13">
        <v>1981</v>
      </c>
      <c r="C26" s="13">
        <v>8138</v>
      </c>
      <c r="D26" s="13">
        <v>2030</v>
      </c>
      <c r="E26" s="21">
        <f>(D26/C26)*100</f>
        <v>24.944703858441876</v>
      </c>
      <c r="F26" s="13">
        <f>D26-B26</f>
        <v>49</v>
      </c>
      <c r="G26" s="21">
        <f>(D26/B26)*100</f>
        <v>102.47349823321554</v>
      </c>
      <c r="H26" s="54"/>
      <c r="I26" s="51"/>
    </row>
    <row r="27" spans="1:9" s="8" customFormat="1" ht="40.799999999999997" x14ac:dyDescent="0.3">
      <c r="A27" s="23" t="s">
        <v>28</v>
      </c>
      <c r="B27" s="9">
        <v>-184</v>
      </c>
      <c r="C27" s="13">
        <v>-825</v>
      </c>
      <c r="D27" s="9">
        <v>-156</v>
      </c>
      <c r="E27" s="21">
        <f>(D27/C27)*100</f>
        <v>18.90909090909091</v>
      </c>
      <c r="F27" s="13">
        <f>D27-B27</f>
        <v>28</v>
      </c>
      <c r="G27" s="21">
        <f>(D27/B27)*100</f>
        <v>84.782608695652172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172</v>
      </c>
      <c r="C29" s="7">
        <f>C31+C32+C33</f>
        <v>6599</v>
      </c>
      <c r="D29" s="7">
        <f>D31+D32+D33</f>
        <v>415</v>
      </c>
      <c r="E29" s="18">
        <f>(D29/C29)*100</f>
        <v>6.288831641157751</v>
      </c>
      <c r="F29" s="10">
        <f>D29-B29</f>
        <v>243</v>
      </c>
      <c r="G29" s="18">
        <f>(D29/B29)*100</f>
        <v>241.27906976744185</v>
      </c>
      <c r="H29" s="54" t="s">
        <v>67</v>
      </c>
      <c r="I29" s="51"/>
    </row>
    <row r="30" spans="1:9" s="8" customFormat="1" ht="15.6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93</v>
      </c>
      <c r="C31" s="13">
        <v>4606</v>
      </c>
      <c r="D31" s="13">
        <v>259</v>
      </c>
      <c r="E31" s="21">
        <f>(D31/C31)*100</f>
        <v>5.6231003039513681</v>
      </c>
      <c r="F31" s="13">
        <f t="shared" ref="F31:F36" si="3">D31-B31</f>
        <v>166</v>
      </c>
      <c r="G31" s="21">
        <f>(D31/B31)*100</f>
        <v>278.49462365591398</v>
      </c>
      <c r="H31" s="54" t="s">
        <v>67</v>
      </c>
      <c r="I31" s="51"/>
    </row>
    <row r="32" spans="1:9" s="8" customFormat="1" ht="36" x14ac:dyDescent="0.3">
      <c r="A32" s="19" t="s">
        <v>31</v>
      </c>
      <c r="B32" s="13">
        <v>79</v>
      </c>
      <c r="C32" s="13">
        <v>1993</v>
      </c>
      <c r="D32" s="13">
        <v>156</v>
      </c>
      <c r="E32" s="21">
        <f>(D32/C32)*100</f>
        <v>7.8273958855995991</v>
      </c>
      <c r="F32" s="13">
        <f t="shared" si="3"/>
        <v>77</v>
      </c>
      <c r="G32" s="21">
        <f>(D32/B32)*100</f>
        <v>197.46835443037975</v>
      </c>
      <c r="H32" s="54" t="s">
        <v>67</v>
      </c>
      <c r="I32" s="51"/>
    </row>
    <row r="33" spans="1:9" s="8" customFormat="1" ht="24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3197</v>
      </c>
      <c r="C34" s="10">
        <v>6612</v>
      </c>
      <c r="D34" s="10">
        <v>2594</v>
      </c>
      <c r="E34" s="21">
        <f>(D34/C34)*100</f>
        <v>39.231699939503933</v>
      </c>
      <c r="F34" s="10">
        <f t="shared" si="3"/>
        <v>-603</v>
      </c>
      <c r="G34" s="21">
        <f>(D34/B34)*100</f>
        <v>81.138567406944006</v>
      </c>
      <c r="H34" s="54" t="s">
        <v>67</v>
      </c>
      <c r="I34" s="43"/>
    </row>
    <row r="35" spans="1:9" ht="28.2" x14ac:dyDescent="0.3">
      <c r="A35" s="20" t="s">
        <v>5</v>
      </c>
      <c r="B35" s="10">
        <v>1</v>
      </c>
      <c r="C35" s="10">
        <v>0</v>
      </c>
      <c r="D35" s="10">
        <v>0</v>
      </c>
      <c r="E35" s="21" t="e">
        <f>(D35/C35)*100</f>
        <v>#DIV/0!</v>
      </c>
      <c r="F35" s="10">
        <f t="shared" si="3"/>
        <v>-1</v>
      </c>
      <c r="G35" s="18">
        <f t="shared" ref="G35:G41" si="4">(D35/B35)*100</f>
        <v>0</v>
      </c>
      <c r="H35" s="54" t="s">
        <v>67</v>
      </c>
      <c r="I35" s="43"/>
    </row>
    <row r="36" spans="1:9" ht="16.95" customHeight="1" x14ac:dyDescent="0.3">
      <c r="A36" s="20" t="s">
        <v>6</v>
      </c>
      <c r="B36" s="10">
        <v>28</v>
      </c>
      <c r="C36" s="10">
        <v>549</v>
      </c>
      <c r="D36" s="10">
        <v>71</v>
      </c>
      <c r="E36" s="21">
        <f>(D36/C36)*100</f>
        <v>12.932604735883423</v>
      </c>
      <c r="F36" s="10">
        <f t="shared" si="3"/>
        <v>43</v>
      </c>
      <c r="G36" s="18">
        <f t="shared" si="4"/>
        <v>253.57142857142856</v>
      </c>
      <c r="H36" s="54" t="s">
        <v>67</v>
      </c>
      <c r="I36" s="43"/>
    </row>
    <row r="37" spans="1:9" ht="15.6" hidden="1" x14ac:dyDescent="0.3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6" hidden="1" x14ac:dyDescent="0.3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6" hidden="1" x14ac:dyDescent="0.3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6" hidden="1" x14ac:dyDescent="0.3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6" hidden="1" x14ac:dyDescent="0.3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">
      <c r="A42" s="20" t="s">
        <v>9</v>
      </c>
      <c r="B42" s="10">
        <v>746</v>
      </c>
      <c r="C42" s="10">
        <v>3152</v>
      </c>
      <c r="D42" s="10">
        <v>1907</v>
      </c>
      <c r="E42" s="18">
        <f t="shared" ref="E42:E46" si="5">(D42/C42)*100</f>
        <v>60.501269035532992</v>
      </c>
      <c r="F42" s="10">
        <f t="shared" ref="F42:F46" si="6">D42-B42</f>
        <v>1161</v>
      </c>
      <c r="G42" s="18">
        <f t="shared" ref="G42:G46" si="7">(D42/B42)*100</f>
        <v>255.63002680965147</v>
      </c>
      <c r="H42" s="54" t="s">
        <v>67</v>
      </c>
      <c r="I42" s="54" t="s">
        <v>61</v>
      </c>
    </row>
    <row r="43" spans="1:9" ht="25.95" hidden="1" customHeight="1" x14ac:dyDescent="0.3">
      <c r="A43" s="20" t="s">
        <v>84</v>
      </c>
      <c r="B43" s="10"/>
      <c r="C43" s="10">
        <v>2</v>
      </c>
      <c r="D43" s="10">
        <v>2</v>
      </c>
      <c r="E43" s="18"/>
      <c r="F43" s="10"/>
      <c r="G43" s="18"/>
      <c r="H43" s="54"/>
      <c r="I43" s="54"/>
    </row>
    <row r="44" spans="1:9" ht="25.95" hidden="1" customHeight="1" x14ac:dyDescent="0.3">
      <c r="A44" s="20" t="s">
        <v>84</v>
      </c>
      <c r="B44" s="10"/>
      <c r="C44" s="10"/>
      <c r="D44" s="10"/>
      <c r="E44" s="18"/>
      <c r="F44" s="10"/>
      <c r="G44" s="18"/>
      <c r="H44" s="54"/>
      <c r="I44" s="54"/>
    </row>
    <row r="45" spans="1:9" ht="27.6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6"/>
        <v>0</v>
      </c>
      <c r="G45" s="18">
        <v>0</v>
      </c>
      <c r="H45" s="54" t="s">
        <v>69</v>
      </c>
      <c r="I45" s="54" t="s">
        <v>62</v>
      </c>
    </row>
    <row r="46" spans="1:9" ht="41.4" customHeight="1" x14ac:dyDescent="0.3">
      <c r="A46" s="20" t="s">
        <v>13</v>
      </c>
      <c r="B46" s="7">
        <f>B48</f>
        <v>4569</v>
      </c>
      <c r="C46" s="7">
        <f>C48</f>
        <v>24059</v>
      </c>
      <c r="D46" s="7">
        <f>D48</f>
        <v>3385</v>
      </c>
      <c r="E46" s="18">
        <f t="shared" si="5"/>
        <v>14.06957895174363</v>
      </c>
      <c r="F46" s="10">
        <f t="shared" si="6"/>
        <v>-1184</v>
      </c>
      <c r="G46" s="18">
        <f t="shared" si="7"/>
        <v>74.086233311446705</v>
      </c>
      <c r="H46" s="54" t="s">
        <v>69</v>
      </c>
      <c r="I46" s="54" t="s">
        <v>63</v>
      </c>
    </row>
    <row r="47" spans="1:9" s="8" customFormat="1" ht="15.6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5.6" x14ac:dyDescent="0.3">
      <c r="A48" s="19" t="s">
        <v>33</v>
      </c>
      <c r="B48" s="11">
        <v>4569</v>
      </c>
      <c r="C48" s="13">
        <v>24059</v>
      </c>
      <c r="D48" s="11">
        <v>3385</v>
      </c>
      <c r="E48" s="21">
        <f>(D48/C48)*100</f>
        <v>14.06957895174363</v>
      </c>
      <c r="F48" s="13">
        <f>D48-B48</f>
        <v>-1184</v>
      </c>
      <c r="G48" s="21">
        <f>(D48/B48)*100</f>
        <v>74.086233311446705</v>
      </c>
      <c r="H48" s="54"/>
      <c r="I48" s="51"/>
    </row>
    <row r="49" spans="1:9" ht="16.2" customHeight="1" x14ac:dyDescent="0.3">
      <c r="A49" s="20" t="s">
        <v>14</v>
      </c>
      <c r="B49" s="12">
        <v>197</v>
      </c>
      <c r="C49" s="10">
        <v>44</v>
      </c>
      <c r="D49" s="12">
        <v>519</v>
      </c>
      <c r="E49" s="18">
        <f t="shared" ref="E49" si="8">(D49/C49)*100</f>
        <v>1179.5454545454545</v>
      </c>
      <c r="F49" s="10">
        <f t="shared" ref="F49:F51" si="9">D49-B49</f>
        <v>322</v>
      </c>
      <c r="G49" s="21">
        <f>(D49/B49)*100</f>
        <v>263.45177664974619</v>
      </c>
      <c r="H49" s="54" t="s">
        <v>65</v>
      </c>
      <c r="I49" s="43"/>
    </row>
    <row r="50" spans="1:9" ht="15.6" hidden="1" x14ac:dyDescent="0.3">
      <c r="A50" s="20" t="s">
        <v>41</v>
      </c>
      <c r="B50" s="12"/>
      <c r="C50" s="10"/>
      <c r="D50" s="12"/>
      <c r="E50" s="18">
        <v>0</v>
      </c>
      <c r="F50" s="10">
        <f t="shared" si="9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1052</v>
      </c>
      <c r="C51" s="10">
        <v>4290</v>
      </c>
      <c r="D51" s="12">
        <v>1512</v>
      </c>
      <c r="E51" s="18">
        <f>(D51/C51)*100</f>
        <v>35.244755244755247</v>
      </c>
      <c r="F51" s="10">
        <f t="shared" si="9"/>
        <v>460</v>
      </c>
      <c r="G51" s="18">
        <f>(D51/B51)*100</f>
        <v>143.72623574144487</v>
      </c>
      <c r="H51" s="54" t="s">
        <v>64</v>
      </c>
      <c r="I51" s="54" t="s">
        <v>64</v>
      </c>
    </row>
    <row r="52" spans="1:9" ht="17.399999999999999" customHeight="1" x14ac:dyDescent="0.3">
      <c r="A52" s="20" t="s">
        <v>18</v>
      </c>
      <c r="B52" s="12">
        <v>112</v>
      </c>
      <c r="C52" s="10">
        <v>700</v>
      </c>
      <c r="D52" s="12">
        <v>2999</v>
      </c>
      <c r="E52" s="18">
        <f>(D52/C52)*100</f>
        <v>428.42857142857144</v>
      </c>
      <c r="F52" s="10">
        <f>D52-B52</f>
        <v>2887</v>
      </c>
      <c r="G52" s="18">
        <f>(D52/B52)*100</f>
        <v>2677.6785714285716</v>
      </c>
      <c r="H52" s="54" t="s">
        <v>69</v>
      </c>
      <c r="I52" s="54" t="s">
        <v>63</v>
      </c>
    </row>
    <row r="53" spans="1:9" ht="17.399999999999999" customHeight="1" x14ac:dyDescent="0.3">
      <c r="A53" s="20" t="s">
        <v>15</v>
      </c>
      <c r="B53" s="12">
        <v>223</v>
      </c>
      <c r="C53" s="10">
        <v>796</v>
      </c>
      <c r="D53" s="12">
        <v>302</v>
      </c>
      <c r="E53" s="18">
        <f>(D53/C53)*100</f>
        <v>37.939698492462313</v>
      </c>
      <c r="F53" s="10">
        <f>D53-B53</f>
        <v>79</v>
      </c>
      <c r="G53" s="18">
        <f>(D53/B53)*100</f>
        <v>135.42600896860986</v>
      </c>
      <c r="H53" s="54" t="s">
        <v>70</v>
      </c>
      <c r="I53" s="54" t="s">
        <v>62</v>
      </c>
    </row>
    <row r="54" spans="1:9" ht="17.399999999999999" customHeight="1" x14ac:dyDescent="0.3">
      <c r="A54" s="20" t="s">
        <v>16</v>
      </c>
      <c r="B54" s="12">
        <v>-6</v>
      </c>
      <c r="C54" s="10">
        <v>0</v>
      </c>
      <c r="D54" s="12">
        <v>0</v>
      </c>
      <c r="E54" s="18">
        <v>0</v>
      </c>
      <c r="F54" s="10">
        <f>D54-B54</f>
        <v>6</v>
      </c>
      <c r="G54" s="18">
        <v>0</v>
      </c>
      <c r="H54" s="54" t="s">
        <v>69</v>
      </c>
      <c r="I54" s="54" t="s">
        <v>62</v>
      </c>
    </row>
    <row r="55" spans="1:9" ht="15.6" x14ac:dyDescent="0.3">
      <c r="A55" s="20" t="s">
        <v>17</v>
      </c>
      <c r="B55" s="12">
        <v>0</v>
      </c>
      <c r="C55" s="10">
        <v>324</v>
      </c>
      <c r="D55" s="12">
        <v>0</v>
      </c>
      <c r="E55" s="18">
        <v>0</v>
      </c>
      <c r="F55" s="10">
        <f>D55-B55</f>
        <v>0</v>
      </c>
      <c r="G55" s="18">
        <v>0</v>
      </c>
      <c r="H55" s="54"/>
      <c r="I55" s="54"/>
    </row>
    <row r="56" spans="1:9" s="26" customFormat="1" ht="15.6" customHeight="1" x14ac:dyDescent="0.3">
      <c r="A56" s="24" t="s">
        <v>43</v>
      </c>
      <c r="B56" s="33">
        <v>138589</v>
      </c>
      <c r="C56" s="34">
        <v>678519</v>
      </c>
      <c r="D56" s="33">
        <v>163306</v>
      </c>
      <c r="E56" s="35">
        <f t="shared" ref="E56:E90" si="10">D56/C56*100</f>
        <v>24.068006938641364</v>
      </c>
      <c r="F56" s="34">
        <f t="shared" ref="F56:F90" si="11">D56-B56</f>
        <v>24717</v>
      </c>
      <c r="G56" s="35">
        <f t="shared" ref="G56:G90" si="12">D56/B56*100</f>
        <v>117.83474878958648</v>
      </c>
      <c r="H56" s="54" t="s">
        <v>69</v>
      </c>
      <c r="I56" s="54" t="s">
        <v>62</v>
      </c>
    </row>
    <row r="57" spans="1:9" s="28" customFormat="1" ht="39.6" x14ac:dyDescent="0.3">
      <c r="A57" s="27" t="s">
        <v>44</v>
      </c>
      <c r="B57" s="36">
        <v>143466</v>
      </c>
      <c r="C57" s="37">
        <v>678811</v>
      </c>
      <c r="D57" s="36">
        <v>163598</v>
      </c>
      <c r="E57" s="38">
        <f t="shared" si="10"/>
        <v>24.100670142351849</v>
      </c>
      <c r="F57" s="37">
        <f t="shared" si="11"/>
        <v>20132</v>
      </c>
      <c r="G57" s="38">
        <f t="shared" si="12"/>
        <v>114.03259308825784</v>
      </c>
      <c r="H57" s="49"/>
      <c r="I57" s="45"/>
    </row>
    <row r="58" spans="1:9" s="26" customFormat="1" ht="26.4" x14ac:dyDescent="0.3">
      <c r="A58" s="29" t="s">
        <v>45</v>
      </c>
      <c r="B58" s="36">
        <v>24990</v>
      </c>
      <c r="C58" s="39">
        <v>28205</v>
      </c>
      <c r="D58" s="36">
        <v>9402</v>
      </c>
      <c r="E58" s="38">
        <f t="shared" si="10"/>
        <v>33.334515156887079</v>
      </c>
      <c r="F58" s="37">
        <f t="shared" si="11"/>
        <v>-15588</v>
      </c>
      <c r="G58" s="38">
        <f t="shared" si="12"/>
        <v>37.623049219687879</v>
      </c>
      <c r="H58" s="50"/>
      <c r="I58" s="46"/>
    </row>
    <row r="59" spans="1:9" s="26" customFormat="1" ht="27.6" customHeight="1" x14ac:dyDescent="0.3">
      <c r="A59" s="29" t="s">
        <v>46</v>
      </c>
      <c r="B59" s="36">
        <v>24990</v>
      </c>
      <c r="C59" s="39">
        <v>28205</v>
      </c>
      <c r="D59" s="36">
        <v>9402</v>
      </c>
      <c r="E59" s="38">
        <f t="shared" si="10"/>
        <v>33.334515156887079</v>
      </c>
      <c r="F59" s="37">
        <f t="shared" si="11"/>
        <v>-15588</v>
      </c>
      <c r="G59" s="38">
        <f t="shared" si="12"/>
        <v>37.623049219687879</v>
      </c>
      <c r="H59" s="50"/>
      <c r="I59" s="46"/>
    </row>
    <row r="60" spans="1:9" s="30" customFormat="1" ht="39.6" x14ac:dyDescent="0.3">
      <c r="A60" s="29" t="s">
        <v>59</v>
      </c>
      <c r="B60" s="40">
        <v>0</v>
      </c>
      <c r="C60" s="39">
        <v>0</v>
      </c>
      <c r="D60" s="40">
        <v>0</v>
      </c>
      <c r="E60" s="38">
        <v>0</v>
      </c>
      <c r="F60" s="37">
        <f t="shared" si="11"/>
        <v>0</v>
      </c>
      <c r="G60" s="38" t="e">
        <f t="shared" si="12"/>
        <v>#DIV/0!</v>
      </c>
      <c r="H60" s="52"/>
      <c r="I60" s="47"/>
    </row>
    <row r="61" spans="1:9" s="30" customFormat="1" ht="15.6" x14ac:dyDescent="0.3">
      <c r="A61" s="31" t="s">
        <v>77</v>
      </c>
      <c r="B61" s="40">
        <v>0</v>
      </c>
      <c r="C61" s="39">
        <v>0</v>
      </c>
      <c r="D61" s="40">
        <v>0</v>
      </c>
      <c r="E61" s="38">
        <v>0</v>
      </c>
      <c r="F61" s="37">
        <f t="shared" si="11"/>
        <v>0</v>
      </c>
      <c r="G61" s="38">
        <v>0</v>
      </c>
      <c r="H61" s="52"/>
      <c r="I61" s="47"/>
    </row>
    <row r="62" spans="1:9" s="30" customFormat="1" ht="26.4" x14ac:dyDescent="0.3">
      <c r="A62" s="27" t="s">
        <v>47</v>
      </c>
      <c r="B62" s="40">
        <v>7858</v>
      </c>
      <c r="C62" s="37">
        <v>49378</v>
      </c>
      <c r="D62" s="40">
        <v>5984</v>
      </c>
      <c r="E62" s="38">
        <f t="shared" si="10"/>
        <v>12.118757341326097</v>
      </c>
      <c r="F62" s="37">
        <f t="shared" si="11"/>
        <v>-1874</v>
      </c>
      <c r="G62" s="38">
        <f t="shared" si="12"/>
        <v>76.151692542631707</v>
      </c>
      <c r="H62" s="52"/>
      <c r="I62" s="47"/>
    </row>
    <row r="63" spans="1:9" s="30" customFormat="1" ht="54.75" customHeight="1" x14ac:dyDescent="0.3">
      <c r="A63" s="29" t="s">
        <v>52</v>
      </c>
      <c r="B63" s="40">
        <v>0</v>
      </c>
      <c r="C63" s="39">
        <v>0</v>
      </c>
      <c r="D63" s="40">
        <v>0</v>
      </c>
      <c r="E63" s="38" t="e">
        <f t="shared" si="10"/>
        <v>#DIV/0!</v>
      </c>
      <c r="F63" s="37">
        <f t="shared" si="11"/>
        <v>0</v>
      </c>
      <c r="G63" s="38" t="e">
        <f t="shared" si="12"/>
        <v>#DIV/0!</v>
      </c>
      <c r="H63" s="52"/>
      <c r="I63" s="47"/>
    </row>
    <row r="64" spans="1:9" s="30" customFormat="1" ht="96" customHeight="1" x14ac:dyDescent="0.3">
      <c r="A64" s="29" t="s">
        <v>92</v>
      </c>
      <c r="B64" s="40">
        <v>0</v>
      </c>
      <c r="C64" s="39">
        <v>0</v>
      </c>
      <c r="D64" s="40">
        <v>0</v>
      </c>
      <c r="E64" s="38" t="e">
        <f t="shared" si="10"/>
        <v>#DIV/0!</v>
      </c>
      <c r="F64" s="37">
        <f t="shared" si="11"/>
        <v>0</v>
      </c>
      <c r="G64" s="38" t="e">
        <f t="shared" si="12"/>
        <v>#DIV/0!</v>
      </c>
      <c r="H64" s="52"/>
      <c r="I64" s="47"/>
    </row>
    <row r="65" spans="1:9" s="30" customFormat="1" ht="67.2" customHeight="1" x14ac:dyDescent="0.3">
      <c r="A65" s="29" t="s">
        <v>97</v>
      </c>
      <c r="B65" s="40">
        <v>0</v>
      </c>
      <c r="C65" s="39">
        <v>0</v>
      </c>
      <c r="D65" s="40">
        <v>0</v>
      </c>
      <c r="E65" s="38"/>
      <c r="F65" s="37">
        <f t="shared" si="11"/>
        <v>0</v>
      </c>
      <c r="G65" s="38" t="e">
        <f t="shared" si="12"/>
        <v>#DIV/0!</v>
      </c>
      <c r="H65" s="52"/>
      <c r="I65" s="47"/>
    </row>
    <row r="66" spans="1:9" s="30" customFormat="1" ht="67.2" customHeight="1" x14ac:dyDescent="0.3">
      <c r="A66" s="29" t="s">
        <v>89</v>
      </c>
      <c r="B66" s="40">
        <v>724</v>
      </c>
      <c r="C66" s="39">
        <v>3555</v>
      </c>
      <c r="D66" s="40">
        <v>531</v>
      </c>
      <c r="E66" s="38">
        <f t="shared" si="10"/>
        <v>14.936708860759493</v>
      </c>
      <c r="F66" s="37">
        <f t="shared" si="11"/>
        <v>-193</v>
      </c>
      <c r="G66" s="38">
        <f t="shared" si="12"/>
        <v>73.342541436464089</v>
      </c>
      <c r="H66" s="52"/>
      <c r="I66" s="47"/>
    </row>
    <row r="67" spans="1:9" s="30" customFormat="1" ht="55.5" customHeight="1" x14ac:dyDescent="0.3">
      <c r="A67" s="29" t="s">
        <v>75</v>
      </c>
      <c r="B67" s="40">
        <v>0</v>
      </c>
      <c r="C67" s="39">
        <v>0</v>
      </c>
      <c r="D67" s="40">
        <v>0</v>
      </c>
      <c r="E67" s="38" t="e">
        <f t="shared" si="10"/>
        <v>#DIV/0!</v>
      </c>
      <c r="F67" s="37">
        <f t="shared" si="11"/>
        <v>0</v>
      </c>
      <c r="G67" s="38">
        <v>0</v>
      </c>
      <c r="H67" s="52"/>
      <c r="I67" s="47"/>
    </row>
    <row r="68" spans="1:9" s="30" customFormat="1" ht="96" customHeight="1" x14ac:dyDescent="0.3">
      <c r="A68" s="29" t="s">
        <v>93</v>
      </c>
      <c r="B68" s="40">
        <v>0</v>
      </c>
      <c r="C68" s="39">
        <v>0</v>
      </c>
      <c r="D68" s="40">
        <v>0</v>
      </c>
      <c r="E68" s="38" t="e">
        <f t="shared" si="10"/>
        <v>#DIV/0!</v>
      </c>
      <c r="F68" s="37">
        <f t="shared" si="11"/>
        <v>0</v>
      </c>
      <c r="G68" s="38">
        <v>0</v>
      </c>
      <c r="H68" s="52"/>
      <c r="I68" s="47"/>
    </row>
    <row r="69" spans="1:9" s="30" customFormat="1" ht="40.799999999999997" customHeight="1" x14ac:dyDescent="0.3">
      <c r="A69" s="29" t="s">
        <v>106</v>
      </c>
      <c r="B69" s="40">
        <v>0</v>
      </c>
      <c r="C69" s="39">
        <v>3255</v>
      </c>
      <c r="D69" s="40">
        <v>0</v>
      </c>
      <c r="E69" s="38">
        <f t="shared" si="10"/>
        <v>0</v>
      </c>
      <c r="F69" s="37">
        <f t="shared" si="11"/>
        <v>0</v>
      </c>
      <c r="G69" s="38">
        <v>0</v>
      </c>
      <c r="H69" s="52"/>
      <c r="I69" s="47"/>
    </row>
    <row r="70" spans="1:9" s="30" customFormat="1" ht="55.2" customHeight="1" x14ac:dyDescent="0.3">
      <c r="A70" s="29" t="s">
        <v>78</v>
      </c>
      <c r="B70" s="40">
        <v>2056</v>
      </c>
      <c r="C70" s="39">
        <v>13341</v>
      </c>
      <c r="D70" s="40">
        <v>1901</v>
      </c>
      <c r="E70" s="38">
        <f t="shared" si="10"/>
        <v>14.24930664867701</v>
      </c>
      <c r="F70" s="37">
        <f t="shared" si="11"/>
        <v>-155</v>
      </c>
      <c r="G70" s="38">
        <v>0</v>
      </c>
      <c r="H70" s="52"/>
      <c r="I70" s="47"/>
    </row>
    <row r="71" spans="1:9" s="30" customFormat="1" ht="29.4" customHeight="1" x14ac:dyDescent="0.3">
      <c r="A71" s="29" t="s">
        <v>98</v>
      </c>
      <c r="B71" s="40">
        <v>0</v>
      </c>
      <c r="C71" s="39">
        <v>0</v>
      </c>
      <c r="D71" s="40">
        <v>0</v>
      </c>
      <c r="E71" s="38">
        <v>0</v>
      </c>
      <c r="F71" s="37">
        <f t="shared" si="11"/>
        <v>0</v>
      </c>
      <c r="G71" s="38">
        <v>0</v>
      </c>
      <c r="H71" s="52"/>
      <c r="I71" s="47"/>
    </row>
    <row r="72" spans="1:9" s="30" customFormat="1" ht="67.5" customHeight="1" x14ac:dyDescent="0.3">
      <c r="A72" s="29" t="s">
        <v>76</v>
      </c>
      <c r="B72" s="40">
        <v>0</v>
      </c>
      <c r="C72" s="39">
        <v>0</v>
      </c>
      <c r="D72" s="40">
        <v>0</v>
      </c>
      <c r="E72" s="38">
        <v>0</v>
      </c>
      <c r="F72" s="37">
        <f t="shared" si="11"/>
        <v>0</v>
      </c>
      <c r="G72" s="38">
        <v>0</v>
      </c>
      <c r="H72" s="52"/>
      <c r="I72" s="47"/>
    </row>
    <row r="73" spans="1:9" s="30" customFormat="1" ht="41.4" customHeight="1" x14ac:dyDescent="0.3">
      <c r="A73" s="29" t="s">
        <v>87</v>
      </c>
      <c r="B73" s="40">
        <v>0</v>
      </c>
      <c r="C73" s="39">
        <v>0</v>
      </c>
      <c r="D73" s="40">
        <v>0</v>
      </c>
      <c r="E73" s="38">
        <v>0</v>
      </c>
      <c r="F73" s="37">
        <f t="shared" si="11"/>
        <v>0</v>
      </c>
      <c r="G73" s="38">
        <v>0</v>
      </c>
      <c r="H73" s="52"/>
      <c r="I73" s="47"/>
    </row>
    <row r="74" spans="1:9" s="30" customFormat="1" ht="52.95" customHeight="1" x14ac:dyDescent="0.3">
      <c r="A74" s="29" t="s">
        <v>60</v>
      </c>
      <c r="B74" s="40">
        <v>0</v>
      </c>
      <c r="C74" s="39">
        <v>1200</v>
      </c>
      <c r="D74" s="40">
        <v>0</v>
      </c>
      <c r="E74" s="38">
        <v>0</v>
      </c>
      <c r="F74" s="37">
        <f t="shared" si="11"/>
        <v>0</v>
      </c>
      <c r="G74" s="38" t="e">
        <f t="shared" si="12"/>
        <v>#DIV/0!</v>
      </c>
      <c r="H74" s="52"/>
      <c r="I74" s="47"/>
    </row>
    <row r="75" spans="1:9" s="30" customFormat="1" ht="27" customHeight="1" x14ac:dyDescent="0.3">
      <c r="A75" s="29" t="s">
        <v>74</v>
      </c>
      <c r="B75" s="40">
        <v>1327</v>
      </c>
      <c r="C75" s="39">
        <v>0</v>
      </c>
      <c r="D75" s="40">
        <v>0</v>
      </c>
      <c r="E75" s="38">
        <v>0</v>
      </c>
      <c r="F75" s="37">
        <f t="shared" si="11"/>
        <v>-1327</v>
      </c>
      <c r="G75" s="38">
        <f t="shared" si="12"/>
        <v>0</v>
      </c>
      <c r="H75" s="52"/>
      <c r="I75" s="47"/>
    </row>
    <row r="76" spans="1:9" s="30" customFormat="1" ht="27" customHeight="1" x14ac:dyDescent="0.3">
      <c r="A76" s="29" t="s">
        <v>85</v>
      </c>
      <c r="B76" s="40">
        <v>102</v>
      </c>
      <c r="C76" s="39">
        <v>500</v>
      </c>
      <c r="D76" s="40">
        <v>0</v>
      </c>
      <c r="E76" s="38">
        <v>0</v>
      </c>
      <c r="F76" s="37">
        <f t="shared" si="11"/>
        <v>-102</v>
      </c>
      <c r="G76" s="38">
        <v>0</v>
      </c>
      <c r="H76" s="52"/>
      <c r="I76" s="47"/>
    </row>
    <row r="77" spans="1:9" s="30" customFormat="1" ht="40.950000000000003" customHeight="1" x14ac:dyDescent="0.3">
      <c r="A77" s="29" t="s">
        <v>88</v>
      </c>
      <c r="B77" s="40">
        <v>0</v>
      </c>
      <c r="C77" s="39">
        <v>0</v>
      </c>
      <c r="D77" s="40">
        <v>0</v>
      </c>
      <c r="E77" s="38">
        <v>0</v>
      </c>
      <c r="F77" s="37">
        <f t="shared" si="11"/>
        <v>0</v>
      </c>
      <c r="G77" s="38">
        <v>0</v>
      </c>
      <c r="H77" s="52"/>
      <c r="I77" s="47"/>
    </row>
    <row r="78" spans="1:9" s="30" customFormat="1" ht="27.6" customHeight="1" x14ac:dyDescent="0.3">
      <c r="A78" s="29" t="s">
        <v>90</v>
      </c>
      <c r="B78" s="40"/>
      <c r="C78" s="39"/>
      <c r="D78" s="40"/>
      <c r="E78" s="38"/>
      <c r="F78" s="37"/>
      <c r="G78" s="38"/>
      <c r="H78" s="52"/>
      <c r="I78" s="47"/>
    </row>
    <row r="79" spans="1:9" s="30" customFormat="1" ht="15" customHeight="1" x14ac:dyDescent="0.3">
      <c r="A79" s="29" t="s">
        <v>53</v>
      </c>
      <c r="B79" s="40">
        <v>3649</v>
      </c>
      <c r="C79" s="39">
        <v>27527</v>
      </c>
      <c r="D79" s="40">
        <v>3552</v>
      </c>
      <c r="E79" s="38">
        <f>D79/C79*100</f>
        <v>12.903694554437461</v>
      </c>
      <c r="F79" s="37">
        <f>D79-B79</f>
        <v>-97</v>
      </c>
      <c r="G79" s="38">
        <f t="shared" si="12"/>
        <v>97.341737462318449</v>
      </c>
      <c r="H79" s="52"/>
      <c r="I79" s="47"/>
    </row>
    <row r="80" spans="1:9" s="26" customFormat="1" ht="26.4" x14ac:dyDescent="0.3">
      <c r="A80" s="27" t="s">
        <v>48</v>
      </c>
      <c r="B80" s="40">
        <v>109402</v>
      </c>
      <c r="C80" s="37">
        <v>594413</v>
      </c>
      <c r="D80" s="40">
        <v>146537</v>
      </c>
      <c r="E80" s="38">
        <f t="shared" si="10"/>
        <v>24.652388154364051</v>
      </c>
      <c r="F80" s="37">
        <f t="shared" si="11"/>
        <v>37135</v>
      </c>
      <c r="G80" s="38">
        <f t="shared" si="12"/>
        <v>133.94362077475733</v>
      </c>
      <c r="H80" s="50"/>
      <c r="I80" s="46"/>
    </row>
    <row r="81" spans="1:9" s="26" customFormat="1" ht="52.8" x14ac:dyDescent="0.3">
      <c r="A81" s="29" t="s">
        <v>54</v>
      </c>
      <c r="B81" s="40">
        <v>49</v>
      </c>
      <c r="C81" s="41">
        <v>206</v>
      </c>
      <c r="D81" s="40">
        <v>51</v>
      </c>
      <c r="E81" s="38">
        <f t="shared" si="10"/>
        <v>24.757281553398059</v>
      </c>
      <c r="F81" s="37">
        <f t="shared" si="11"/>
        <v>2</v>
      </c>
      <c r="G81" s="38">
        <f t="shared" si="12"/>
        <v>104.08163265306123</v>
      </c>
      <c r="H81" s="50"/>
      <c r="I81" s="46"/>
    </row>
    <row r="82" spans="1:9" s="26" customFormat="1" ht="52.8" x14ac:dyDescent="0.3">
      <c r="A82" s="29" t="s">
        <v>55</v>
      </c>
      <c r="B82" s="40">
        <v>3789</v>
      </c>
      <c r="C82" s="41">
        <v>14509</v>
      </c>
      <c r="D82" s="40">
        <v>3627</v>
      </c>
      <c r="E82" s="38">
        <f t="shared" si="10"/>
        <v>24.998276931559722</v>
      </c>
      <c r="F82" s="37">
        <f t="shared" si="11"/>
        <v>-162</v>
      </c>
      <c r="G82" s="38">
        <f t="shared" si="12"/>
        <v>95.724465558194765</v>
      </c>
      <c r="H82" s="50"/>
      <c r="I82" s="46"/>
    </row>
    <row r="83" spans="1:9" s="26" customFormat="1" ht="66" x14ac:dyDescent="0.3">
      <c r="A83" s="29" t="s">
        <v>86</v>
      </c>
      <c r="B83" s="40">
        <v>2893</v>
      </c>
      <c r="C83" s="41">
        <v>30368</v>
      </c>
      <c r="D83" s="40">
        <v>0</v>
      </c>
      <c r="E83" s="38">
        <f t="shared" si="10"/>
        <v>0</v>
      </c>
      <c r="F83" s="37">
        <f t="shared" si="11"/>
        <v>-2893</v>
      </c>
      <c r="G83" s="38">
        <f t="shared" si="12"/>
        <v>0</v>
      </c>
      <c r="H83" s="50"/>
      <c r="I83" s="46"/>
    </row>
    <row r="84" spans="1:9" s="26" customFormat="1" ht="52.8" x14ac:dyDescent="0.3">
      <c r="A84" s="29" t="s">
        <v>73</v>
      </c>
      <c r="B84" s="40">
        <v>0</v>
      </c>
      <c r="C84" s="41">
        <v>2</v>
      </c>
      <c r="D84" s="40">
        <v>0</v>
      </c>
      <c r="E84" s="38">
        <v>0</v>
      </c>
      <c r="F84" s="37">
        <f t="shared" si="11"/>
        <v>0</v>
      </c>
      <c r="G84" s="38">
        <v>0</v>
      </c>
      <c r="H84" s="50"/>
      <c r="I84" s="46"/>
    </row>
    <row r="85" spans="1:9" s="26" customFormat="1" ht="42" customHeight="1" x14ac:dyDescent="0.3">
      <c r="A85" s="29" t="s">
        <v>79</v>
      </c>
      <c r="B85" s="40">
        <v>0</v>
      </c>
      <c r="C85" s="41">
        <v>0</v>
      </c>
      <c r="D85" s="40">
        <v>0</v>
      </c>
      <c r="E85" s="38">
        <v>0</v>
      </c>
      <c r="F85" s="37">
        <f t="shared" si="11"/>
        <v>0</v>
      </c>
      <c r="G85" s="38">
        <v>0</v>
      </c>
      <c r="H85" s="50"/>
      <c r="I85" s="46"/>
    </row>
    <row r="86" spans="1:9" s="26" customFormat="1" ht="66.599999999999994" customHeight="1" x14ac:dyDescent="0.3">
      <c r="A86" s="29" t="s">
        <v>80</v>
      </c>
      <c r="B86" s="40">
        <v>4018</v>
      </c>
      <c r="C86" s="41">
        <v>35623</v>
      </c>
      <c r="D86" s="40">
        <v>8489</v>
      </c>
      <c r="E86" s="38">
        <v>0</v>
      </c>
      <c r="F86" s="37">
        <f t="shared" si="11"/>
        <v>4471</v>
      </c>
      <c r="G86" s="38">
        <v>0</v>
      </c>
      <c r="H86" s="50"/>
      <c r="I86" s="46"/>
    </row>
    <row r="87" spans="1:9" s="26" customFormat="1" ht="40.200000000000003" hidden="1" customHeight="1" x14ac:dyDescent="0.3">
      <c r="A87" s="29" t="s">
        <v>83</v>
      </c>
      <c r="B87" s="40">
        <v>0</v>
      </c>
      <c r="C87" s="41">
        <v>0</v>
      </c>
      <c r="D87" s="40">
        <v>0</v>
      </c>
      <c r="E87" s="38"/>
      <c r="F87" s="37">
        <f t="shared" si="11"/>
        <v>0</v>
      </c>
      <c r="G87" s="38"/>
      <c r="H87" s="50"/>
      <c r="I87" s="46"/>
    </row>
    <row r="88" spans="1:9" s="26" customFormat="1" ht="40.200000000000003" hidden="1" customHeight="1" x14ac:dyDescent="0.3">
      <c r="A88" s="29" t="s">
        <v>83</v>
      </c>
      <c r="B88" s="40"/>
      <c r="C88" s="41"/>
      <c r="D88" s="40"/>
      <c r="E88" s="38"/>
      <c r="F88" s="37"/>
      <c r="G88" s="38"/>
      <c r="H88" s="50"/>
      <c r="I88" s="46"/>
    </row>
    <row r="89" spans="1:9" s="26" customFormat="1" ht="39.6" x14ac:dyDescent="0.3">
      <c r="A89" s="29" t="s">
        <v>56</v>
      </c>
      <c r="B89" s="40">
        <v>211</v>
      </c>
      <c r="C89" s="41">
        <v>1698</v>
      </c>
      <c r="D89" s="40">
        <v>317</v>
      </c>
      <c r="E89" s="38">
        <f t="shared" si="10"/>
        <v>18.669022379269727</v>
      </c>
      <c r="F89" s="37">
        <f>D89-B89</f>
        <v>106</v>
      </c>
      <c r="G89" s="38">
        <f t="shared" si="12"/>
        <v>150.23696682464455</v>
      </c>
      <c r="H89" s="50"/>
      <c r="I89" s="46"/>
    </row>
    <row r="90" spans="1:9" s="26" customFormat="1" ht="13.95" customHeight="1" x14ac:dyDescent="0.3">
      <c r="A90" s="29" t="s">
        <v>57</v>
      </c>
      <c r="B90" s="40">
        <v>98442</v>
      </c>
      <c r="C90" s="41">
        <v>512007</v>
      </c>
      <c r="D90" s="40">
        <v>134053</v>
      </c>
      <c r="E90" s="38">
        <f t="shared" si="10"/>
        <v>26.181868607265134</v>
      </c>
      <c r="F90" s="37">
        <f t="shared" si="11"/>
        <v>35611</v>
      </c>
      <c r="G90" s="38">
        <f t="shared" si="12"/>
        <v>136.17460027224152</v>
      </c>
      <c r="H90" s="50"/>
      <c r="I90" s="46"/>
    </row>
    <row r="91" spans="1:9" s="26" customFormat="1" ht="15.6" x14ac:dyDescent="0.3">
      <c r="A91" s="27" t="s">
        <v>49</v>
      </c>
      <c r="B91" s="40">
        <v>1216</v>
      </c>
      <c r="C91" s="37">
        <v>6815</v>
      </c>
      <c r="D91" s="40">
        <v>1675</v>
      </c>
      <c r="E91" s="38">
        <f t="shared" ref="E91:E92" si="13">D91/C91*100</f>
        <v>24.578136463683052</v>
      </c>
      <c r="F91" s="37">
        <f t="shared" ref="F91:F98" si="14">D91-B91</f>
        <v>459</v>
      </c>
      <c r="G91" s="38">
        <f t="shared" ref="G91:G98" si="15">D91/B91*100</f>
        <v>137.74671052631581</v>
      </c>
      <c r="H91" s="50"/>
      <c r="I91" s="46"/>
    </row>
    <row r="92" spans="1:9" s="26" customFormat="1" ht="66" x14ac:dyDescent="0.3">
      <c r="A92" s="29" t="s">
        <v>58</v>
      </c>
      <c r="B92" s="40">
        <v>1216</v>
      </c>
      <c r="C92" s="41">
        <v>5331</v>
      </c>
      <c r="D92" s="40">
        <v>1331</v>
      </c>
      <c r="E92" s="38">
        <f t="shared" si="13"/>
        <v>24.967173138247983</v>
      </c>
      <c r="F92" s="37">
        <f t="shared" si="14"/>
        <v>115</v>
      </c>
      <c r="G92" s="38">
        <f t="shared" si="15"/>
        <v>109.45723684210526</v>
      </c>
      <c r="H92" s="50"/>
      <c r="I92" s="46"/>
    </row>
    <row r="93" spans="1:9" s="26" customFormat="1" ht="145.80000000000001" customHeight="1" x14ac:dyDescent="0.3">
      <c r="A93" s="29" t="s">
        <v>99</v>
      </c>
      <c r="B93" s="40">
        <v>0</v>
      </c>
      <c r="C93" s="41">
        <v>1484</v>
      </c>
      <c r="D93" s="40">
        <v>344</v>
      </c>
      <c r="E93" s="38">
        <v>0</v>
      </c>
      <c r="F93" s="37">
        <f t="shared" si="14"/>
        <v>344</v>
      </c>
      <c r="G93" s="38" t="e">
        <f t="shared" si="15"/>
        <v>#DIV/0!</v>
      </c>
      <c r="H93" s="50"/>
      <c r="I93" s="46"/>
    </row>
    <row r="94" spans="1:9" s="26" customFormat="1" ht="29.4" customHeight="1" x14ac:dyDescent="0.3">
      <c r="A94" s="29" t="s">
        <v>91</v>
      </c>
      <c r="B94" s="40">
        <v>0</v>
      </c>
      <c r="C94" s="41">
        <v>0</v>
      </c>
      <c r="D94" s="40">
        <v>0</v>
      </c>
      <c r="E94" s="38">
        <v>0</v>
      </c>
      <c r="F94" s="37">
        <f t="shared" si="14"/>
        <v>0</v>
      </c>
      <c r="G94" s="38">
        <v>0</v>
      </c>
      <c r="H94" s="50"/>
      <c r="I94" s="46"/>
    </row>
    <row r="95" spans="1:9" s="32" customFormat="1" ht="39.6" x14ac:dyDescent="0.3">
      <c r="A95" s="29" t="s">
        <v>81</v>
      </c>
      <c r="B95" s="40">
        <v>0</v>
      </c>
      <c r="C95" s="41">
        <v>0</v>
      </c>
      <c r="D95" s="40">
        <v>0</v>
      </c>
      <c r="E95" s="38">
        <v>0</v>
      </c>
      <c r="F95" s="37">
        <f t="shared" si="14"/>
        <v>0</v>
      </c>
      <c r="G95" s="38">
        <v>0</v>
      </c>
      <c r="H95" s="53"/>
      <c r="I95" s="48"/>
    </row>
    <row r="96" spans="1:9" s="32" customFormat="1" ht="15.6" x14ac:dyDescent="0.3">
      <c r="A96" s="31" t="s">
        <v>50</v>
      </c>
      <c r="B96" s="40">
        <v>0</v>
      </c>
      <c r="C96" s="41">
        <v>40</v>
      </c>
      <c r="D96" s="40">
        <v>40</v>
      </c>
      <c r="E96" s="38">
        <v>0</v>
      </c>
      <c r="F96" s="37">
        <f t="shared" si="14"/>
        <v>40</v>
      </c>
      <c r="G96" s="38" t="e">
        <f t="shared" si="15"/>
        <v>#DIV/0!</v>
      </c>
      <c r="H96" s="53"/>
      <c r="I96" s="48"/>
    </row>
    <row r="97" spans="1:9" s="26" customFormat="1" ht="105.6" customHeight="1" x14ac:dyDescent="0.3">
      <c r="A97" s="27" t="s">
        <v>96</v>
      </c>
      <c r="B97" s="40">
        <v>-93</v>
      </c>
      <c r="C97" s="37">
        <v>0</v>
      </c>
      <c r="D97" s="40">
        <v>0</v>
      </c>
      <c r="E97" s="38">
        <v>0</v>
      </c>
      <c r="F97" s="37">
        <f t="shared" si="14"/>
        <v>93</v>
      </c>
      <c r="G97" s="38">
        <v>0</v>
      </c>
      <c r="H97" s="50"/>
      <c r="I97" s="46"/>
    </row>
    <row r="98" spans="1:9" s="26" customFormat="1" ht="52.8" x14ac:dyDescent="0.3">
      <c r="A98" s="27" t="s">
        <v>51</v>
      </c>
      <c r="B98" s="40">
        <v>-4784</v>
      </c>
      <c r="C98" s="40">
        <v>-332</v>
      </c>
      <c r="D98" s="40">
        <v>-332</v>
      </c>
      <c r="E98" s="38">
        <v>0</v>
      </c>
      <c r="F98" s="37">
        <f t="shared" si="14"/>
        <v>4452</v>
      </c>
      <c r="G98" s="38">
        <f t="shared" si="15"/>
        <v>6.9397993311036785</v>
      </c>
      <c r="H98" s="46"/>
      <c r="I98" s="46"/>
    </row>
    <row r="99" spans="1:9" x14ac:dyDescent="0.3">
      <c r="B99" s="4"/>
      <c r="C99" s="4"/>
      <c r="D99" s="4"/>
      <c r="E99" s="4"/>
      <c r="F99" s="4"/>
      <c r="G99" s="4"/>
    </row>
    <row r="100" spans="1:9" x14ac:dyDescent="0.3">
      <c r="B100" s="4"/>
      <c r="C100" s="4"/>
      <c r="D100" s="4"/>
      <c r="E100" s="4"/>
      <c r="F100" s="4"/>
      <c r="G100" s="4"/>
    </row>
    <row r="101" spans="1:9" x14ac:dyDescent="0.3">
      <c r="A101" s="56" t="s">
        <v>94</v>
      </c>
      <c r="B101" s="57"/>
      <c r="C101" s="57"/>
      <c r="D101" s="57"/>
      <c r="E101" s="57"/>
      <c r="F101" s="57"/>
      <c r="G101" s="57"/>
    </row>
    <row r="102" spans="1:9" ht="20.399999999999999" customHeight="1" x14ac:dyDescent="0.3">
      <c r="A102" s="56" t="s">
        <v>72</v>
      </c>
      <c r="B102" s="57"/>
      <c r="C102" s="57"/>
      <c r="D102" s="57"/>
      <c r="E102" s="57"/>
      <c r="F102" s="57"/>
      <c r="G102" s="4" t="s">
        <v>95</v>
      </c>
    </row>
    <row r="103" spans="1:9" ht="15.6" x14ac:dyDescent="0.3">
      <c r="A103" s="59"/>
      <c r="B103" s="58"/>
      <c r="C103" s="58"/>
      <c r="D103" s="58"/>
      <c r="E103" s="58"/>
      <c r="F103" s="58"/>
      <c r="G103" s="58"/>
    </row>
    <row r="104" spans="1:9" x14ac:dyDescent="0.3">
      <c r="B104" s="4"/>
      <c r="C104" s="4"/>
      <c r="D104" s="4"/>
      <c r="E104" s="4"/>
      <c r="F104" s="4"/>
      <c r="G104" s="4"/>
    </row>
    <row r="105" spans="1:9" x14ac:dyDescent="0.3">
      <c r="B105" s="4"/>
      <c r="C105" s="4"/>
      <c r="D105" s="4"/>
      <c r="E105" s="4"/>
      <c r="F105" s="4"/>
      <c r="G105" s="4"/>
    </row>
    <row r="106" spans="1:9" x14ac:dyDescent="0.3">
      <c r="B106" s="4"/>
      <c r="C106" s="4"/>
      <c r="D106" s="4"/>
      <c r="E106" s="4"/>
      <c r="F106" s="4"/>
      <c r="G106" s="4"/>
    </row>
    <row r="107" spans="1:9" x14ac:dyDescent="0.3">
      <c r="B107" s="4"/>
      <c r="C107" s="4"/>
      <c r="D107" s="4"/>
      <c r="E107" s="4"/>
      <c r="F107" s="4"/>
      <c r="G107" s="4"/>
    </row>
    <row r="108" spans="1:9" x14ac:dyDescent="0.3">
      <c r="B108" s="4"/>
      <c r="C108" s="4"/>
      <c r="D108" s="4"/>
      <c r="E108" s="4"/>
      <c r="F108" s="4"/>
      <c r="G108" s="4"/>
    </row>
    <row r="109" spans="1:9" x14ac:dyDescent="0.3">
      <c r="B109" s="4"/>
      <c r="C109" s="4"/>
      <c r="D109" s="4"/>
      <c r="E109" s="4"/>
      <c r="F109" s="4"/>
      <c r="G109" s="4"/>
    </row>
    <row r="110" spans="1:9" x14ac:dyDescent="0.3">
      <c r="B110" s="4"/>
      <c r="C110" s="4"/>
      <c r="D110" s="4"/>
      <c r="E110" s="4"/>
      <c r="F110" s="4"/>
      <c r="G110" s="4"/>
    </row>
    <row r="111" spans="1:9" x14ac:dyDescent="0.3">
      <c r="B111" s="4"/>
      <c r="C111" s="4"/>
      <c r="D111" s="4"/>
      <c r="E111" s="4"/>
      <c r="F111" s="4"/>
      <c r="G111" s="4"/>
    </row>
    <row r="112" spans="1:9" x14ac:dyDescent="0.3">
      <c r="B112" s="4"/>
      <c r="C112" s="4"/>
      <c r="D112" s="4"/>
      <c r="E112" s="4"/>
      <c r="F112" s="4"/>
      <c r="G112" s="4"/>
    </row>
    <row r="113" spans="2:7" x14ac:dyDescent="0.3">
      <c r="B113" s="4"/>
      <c r="C113" s="4"/>
      <c r="D113" s="4"/>
      <c r="E113" s="4"/>
      <c r="F113" s="4"/>
      <c r="G113" s="4"/>
    </row>
    <row r="114" spans="2:7" x14ac:dyDescent="0.3">
      <c r="B114" s="4"/>
      <c r="C114" s="4"/>
      <c r="D114" s="4"/>
      <c r="E114" s="4"/>
      <c r="F114" s="4"/>
      <c r="G114" s="4"/>
    </row>
    <row r="115" spans="2:7" x14ac:dyDescent="0.3">
      <c r="B115" s="4"/>
      <c r="C115" s="4"/>
      <c r="D115" s="4"/>
      <c r="E115" s="4"/>
      <c r="F115" s="4"/>
      <c r="G115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2" fitToHeight="4" orientation="portrait" r:id="rId1"/>
  <rowBreaks count="3" manualBreakCount="3">
    <brk id="33" max="6" man="1"/>
    <brk id="72" max="6" man="1"/>
    <brk id="80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2024-10-27T14:15:21Z</cp:lastPrinted>
  <dcterms:created xsi:type="dcterms:W3CDTF">2008-11-29T07:38:34Z</dcterms:created>
  <dcterms:modified xsi:type="dcterms:W3CDTF">2025-05-20T06:31:47Z</dcterms:modified>
</cp:coreProperties>
</file>